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johnbirch/Downloads/"/>
    </mc:Choice>
  </mc:AlternateContent>
  <bookViews>
    <workbookView xWindow="0" yWindow="500" windowWidth="28800" windowHeight="16140"/>
  </bookViews>
  <sheets>
    <sheet name="Handicap positions 2017 " sheetId="17" r:id="rId1"/>
    <sheet name="Actual positions 2017" sheetId="11" r:id="rId2"/>
    <sheet name="Handicap working" sheetId="12" r:id="rId3"/>
    <sheet name="Ratio calculator" sheetId="16" r:id="rId4"/>
    <sheet name="Sheet1" sheetId="18" r:id="rId5"/>
    <sheet name="Sheet2" sheetId="19" r:id="rId6"/>
    <sheet name="Sheet3" sheetId="20" r:id="rId7"/>
  </sheets>
  <definedNames>
    <definedName name="_xlnm._FilterDatabase" localSheetId="1" hidden="1">'Actual positions 2017'!$A$6:$AB$49</definedName>
    <definedName name="_xlnm._FilterDatabase" localSheetId="0" hidden="1">'Handicap positions 2017 '!$A$6:$AB$57</definedName>
    <definedName name="_xlnm._FilterDatabase" localSheetId="3" hidden="1">'Ratio calculator'!$A$2:$K$64</definedName>
    <definedName name="_xlnm.Print_Titles" localSheetId="1">'Actual positions 2017'!$1:$6</definedName>
    <definedName name="_xlnm.Print_Titles" localSheetId="0">'Handicap positions 2017 '!$1:$6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2" i="17" l="1"/>
  <c r="W31" i="17"/>
  <c r="W34" i="17"/>
  <c r="W56" i="17"/>
  <c r="J62" i="16"/>
  <c r="K62" i="16"/>
  <c r="W25" i="17"/>
  <c r="W17" i="11"/>
  <c r="W47" i="11"/>
  <c r="W45" i="11"/>
  <c r="W46" i="11"/>
  <c r="W54" i="17"/>
  <c r="W57" i="17"/>
  <c r="K50" i="16"/>
  <c r="G50" i="16"/>
  <c r="W20" i="17"/>
  <c r="W24" i="17"/>
  <c r="W27" i="17"/>
  <c r="W22" i="17"/>
  <c r="G26" i="16"/>
  <c r="G23" i="16"/>
  <c r="G48" i="16"/>
  <c r="W55" i="17"/>
  <c r="G29" i="16"/>
  <c r="W48" i="17"/>
  <c r="W44" i="17"/>
  <c r="J48" i="16"/>
  <c r="K48" i="16"/>
  <c r="J29" i="16"/>
  <c r="K29" i="16"/>
  <c r="W29" i="17"/>
  <c r="W30" i="17"/>
  <c r="J26" i="16"/>
  <c r="K26" i="16"/>
  <c r="J23" i="16"/>
  <c r="K23" i="16"/>
  <c r="W41" i="11"/>
  <c r="W36" i="11"/>
  <c r="W44" i="11"/>
  <c r="W15" i="11"/>
  <c r="W19" i="11"/>
  <c r="W20" i="11"/>
  <c r="W16" i="11"/>
  <c r="W33" i="17"/>
  <c r="W43" i="11"/>
  <c r="G31" i="16"/>
  <c r="J31" i="16"/>
  <c r="W50" i="17"/>
  <c r="W43" i="17"/>
  <c r="W52" i="17"/>
  <c r="W53" i="17"/>
  <c r="W15" i="17"/>
  <c r="W26" i="17"/>
  <c r="W19" i="17"/>
  <c r="W39" i="17"/>
  <c r="W30" i="11"/>
  <c r="K31" i="16"/>
  <c r="J17" i="16"/>
  <c r="K17" i="16"/>
  <c r="J18" i="16"/>
  <c r="J19" i="16"/>
  <c r="K19" i="16"/>
  <c r="J16" i="16"/>
  <c r="K16" i="16"/>
  <c r="W11" i="17"/>
  <c r="W21" i="17"/>
  <c r="W16" i="17"/>
  <c r="W9" i="17"/>
  <c r="W23" i="17"/>
  <c r="W18" i="17"/>
  <c r="W17" i="17"/>
  <c r="W18" i="11"/>
  <c r="W23" i="11"/>
  <c r="W10" i="11"/>
  <c r="W24" i="11"/>
  <c r="W9" i="11"/>
  <c r="W25" i="11"/>
  <c r="W34" i="11"/>
  <c r="W40" i="11"/>
  <c r="W38" i="11"/>
  <c r="W40" i="17"/>
  <c r="W41" i="17"/>
  <c r="W37" i="17"/>
  <c r="W12" i="11"/>
  <c r="W21" i="11"/>
  <c r="W13" i="11"/>
  <c r="W13" i="17"/>
  <c r="W28" i="17"/>
  <c r="J30" i="16"/>
  <c r="G30" i="16"/>
  <c r="K30" i="16"/>
  <c r="J33" i="16"/>
  <c r="J40" i="16"/>
  <c r="G40" i="16"/>
  <c r="J4" i="16"/>
  <c r="G4" i="16"/>
  <c r="K4" i="16"/>
  <c r="J5" i="16"/>
  <c r="G33" i="16"/>
  <c r="G5" i="16"/>
  <c r="J6" i="16"/>
  <c r="G6" i="16"/>
  <c r="K5" i="16"/>
  <c r="K40" i="16"/>
  <c r="K33" i="16"/>
  <c r="K6" i="16"/>
  <c r="AA57" i="17"/>
  <c r="AB57" i="17"/>
  <c r="Y57" i="17"/>
  <c r="W51" i="17"/>
  <c r="AA49" i="17"/>
  <c r="AB49" i="17"/>
  <c r="W49" i="17"/>
  <c r="AA33" i="17"/>
  <c r="AB33" i="17"/>
  <c r="Y33" i="17"/>
  <c r="AA44" i="17"/>
  <c r="AB44" i="17"/>
  <c r="Y44" i="17"/>
  <c r="W46" i="17"/>
  <c r="AA31" i="17"/>
  <c r="AB31" i="17"/>
  <c r="AA42" i="17"/>
  <c r="AB42" i="17"/>
  <c r="W42" i="17"/>
  <c r="AA37" i="17"/>
  <c r="AB37" i="17"/>
  <c r="Y37" i="17"/>
  <c r="W36" i="17"/>
  <c r="AA38" i="17"/>
  <c r="AB38" i="17"/>
  <c r="W38" i="17"/>
  <c r="AA48" i="17"/>
  <c r="AB48" i="17"/>
  <c r="Y48" i="17"/>
  <c r="W47" i="17"/>
  <c r="AA32" i="17"/>
  <c r="AB32" i="17"/>
  <c r="AA35" i="17"/>
  <c r="AB35" i="17"/>
  <c r="Y35" i="17"/>
  <c r="W35" i="17"/>
  <c r="AA45" i="17"/>
  <c r="AB45" i="17"/>
  <c r="Y45" i="17"/>
  <c r="W45" i="17"/>
  <c r="AA34" i="17"/>
  <c r="AB34" i="17"/>
  <c r="W8" i="17"/>
  <c r="AA7" i="17"/>
  <c r="AB7" i="17"/>
  <c r="Y7" i="17"/>
  <c r="W7" i="17"/>
  <c r="AA18" i="17"/>
  <c r="AB18" i="17"/>
  <c r="Y18" i="17"/>
  <c r="W14" i="17"/>
  <c r="W12" i="17"/>
  <c r="AA11" i="17"/>
  <c r="AB11" i="17"/>
  <c r="Y11" i="17"/>
  <c r="W10" i="17"/>
  <c r="J42" i="16"/>
  <c r="J55" i="16"/>
  <c r="J32" i="16"/>
  <c r="J51" i="16"/>
  <c r="J34" i="16"/>
  <c r="J28" i="16"/>
  <c r="J49" i="16"/>
  <c r="J47" i="16"/>
  <c r="J39" i="16"/>
  <c r="J38" i="16"/>
  <c r="J56" i="16"/>
  <c r="J52" i="16"/>
  <c r="J37" i="16"/>
  <c r="J61" i="16"/>
  <c r="J59" i="16"/>
  <c r="J53" i="16"/>
  <c r="J41" i="16"/>
  <c r="J57" i="16"/>
  <c r="J64" i="16"/>
  <c r="J44" i="16"/>
  <c r="J45" i="16"/>
  <c r="J58" i="16"/>
  <c r="J63" i="16"/>
  <c r="J43" i="16"/>
  <c r="J36" i="16"/>
  <c r="J60" i="16"/>
  <c r="J46" i="16"/>
  <c r="J35" i="16"/>
  <c r="J54" i="16"/>
  <c r="G42" i="16"/>
  <c r="G55" i="16"/>
  <c r="G32" i="16"/>
  <c r="G51" i="16"/>
  <c r="G34" i="16"/>
  <c r="G28" i="16"/>
  <c r="G49" i="16"/>
  <c r="G47" i="16"/>
  <c r="G39" i="16"/>
  <c r="G38" i="16"/>
  <c r="G56" i="16"/>
  <c r="G52" i="16"/>
  <c r="G37" i="16"/>
  <c r="G61" i="16"/>
  <c r="G59" i="16"/>
  <c r="G53" i="16"/>
  <c r="G41" i="16"/>
  <c r="G57" i="16"/>
  <c r="G64" i="16"/>
  <c r="G44" i="16"/>
  <c r="G45" i="16"/>
  <c r="G58" i="16"/>
  <c r="G63" i="16"/>
  <c r="G43" i="16"/>
  <c r="G36" i="16"/>
  <c r="G60" i="16"/>
  <c r="G46" i="16"/>
  <c r="G35" i="16"/>
  <c r="G54" i="16"/>
  <c r="G14" i="16"/>
  <c r="G11" i="16"/>
  <c r="G24" i="16"/>
  <c r="J15" i="16"/>
  <c r="J14" i="16"/>
  <c r="K14" i="16"/>
  <c r="J11" i="16"/>
  <c r="K11" i="16"/>
  <c r="J24" i="16"/>
  <c r="J7" i="16"/>
  <c r="J20" i="16"/>
  <c r="J25" i="16"/>
  <c r="J21" i="16"/>
  <c r="J12" i="16"/>
  <c r="G18" i="16"/>
  <c r="G7" i="16"/>
  <c r="G20" i="16"/>
  <c r="G25" i="16"/>
  <c r="G21" i="16"/>
  <c r="G12" i="16"/>
  <c r="G10" i="16"/>
  <c r="G22" i="16"/>
  <c r="G13" i="16"/>
  <c r="G3" i="16"/>
  <c r="G9" i="16"/>
  <c r="G27" i="16"/>
  <c r="G15" i="16"/>
  <c r="G8" i="16"/>
  <c r="J27" i="16"/>
  <c r="J9" i="16"/>
  <c r="J3" i="16"/>
  <c r="J13" i="16"/>
  <c r="J22" i="16"/>
  <c r="J10" i="16"/>
  <c r="J8" i="16"/>
  <c r="K18" i="16"/>
  <c r="K24" i="16"/>
  <c r="K46" i="16"/>
  <c r="K63" i="16"/>
  <c r="K64" i="16"/>
  <c r="K59" i="16"/>
  <c r="K20" i="16"/>
  <c r="K45" i="16"/>
  <c r="K41" i="16"/>
  <c r="K37" i="16"/>
  <c r="K34" i="16"/>
  <c r="K44" i="16"/>
  <c r="K10" i="16"/>
  <c r="K9" i="16"/>
  <c r="K58" i="16"/>
  <c r="K57" i="16"/>
  <c r="K61" i="16"/>
  <c r="K53" i="16"/>
  <c r="K52" i="16"/>
  <c r="K56" i="16"/>
  <c r="K49" i="16"/>
  <c r="K32" i="16"/>
  <c r="K54" i="16"/>
  <c r="K35" i="16"/>
  <c r="K60" i="16"/>
  <c r="K36" i="16"/>
  <c r="K43" i="16"/>
  <c r="K38" i="16"/>
  <c r="K42" i="16"/>
  <c r="K39" i="16"/>
  <c r="K47" i="16"/>
  <c r="K28" i="16"/>
  <c r="K51" i="16"/>
  <c r="K55" i="16"/>
  <c r="K12" i="16"/>
  <c r="K7" i="16"/>
  <c r="K21" i="16"/>
  <c r="K27" i="16"/>
  <c r="K8" i="16"/>
  <c r="K3" i="16"/>
  <c r="K15" i="16"/>
  <c r="K25" i="16"/>
  <c r="K22" i="16"/>
  <c r="K13" i="16"/>
  <c r="AA49" i="11"/>
  <c r="AB49" i="11"/>
  <c r="AA28" i="11"/>
  <c r="AB28" i="11"/>
  <c r="AA33" i="11"/>
  <c r="AB33" i="11"/>
  <c r="W49" i="11"/>
  <c r="W48" i="11"/>
  <c r="W22" i="11"/>
  <c r="W8" i="11"/>
  <c r="W33" i="11"/>
  <c r="W28" i="11"/>
  <c r="W27" i="11"/>
  <c r="W14" i="11"/>
  <c r="W7" i="11"/>
  <c r="W32" i="11"/>
  <c r="W37" i="11"/>
  <c r="W35" i="11"/>
  <c r="W39" i="11"/>
  <c r="W42" i="11"/>
  <c r="W29" i="11"/>
  <c r="W31" i="11"/>
  <c r="W26" i="11"/>
  <c r="W11" i="11"/>
  <c r="Y11" i="11"/>
  <c r="AA11" i="11"/>
  <c r="AB11" i="11"/>
  <c r="Y35" i="11"/>
  <c r="Y37" i="11"/>
  <c r="Y42" i="11"/>
  <c r="Y39" i="11"/>
  <c r="Y29" i="11"/>
  <c r="Y31" i="11"/>
  <c r="Y48" i="11"/>
  <c r="Y22" i="11"/>
  <c r="Y7" i="11"/>
  <c r="AA22" i="11"/>
  <c r="AB22" i="11"/>
  <c r="AA7" i="11"/>
  <c r="AB7" i="11"/>
  <c r="AA32" i="11"/>
  <c r="AB32" i="11"/>
  <c r="AA27" i="11"/>
  <c r="AB27" i="11"/>
  <c r="AA37" i="11"/>
  <c r="AB37" i="11"/>
  <c r="AA42" i="11"/>
  <c r="AB42" i="11"/>
  <c r="AA39" i="11"/>
  <c r="AB39" i="11"/>
  <c r="AA29" i="11"/>
  <c r="AB29" i="11"/>
  <c r="AA31" i="11"/>
  <c r="AB31" i="11"/>
  <c r="AA48" i="11"/>
  <c r="AB48" i="11"/>
  <c r="AA35" i="11"/>
  <c r="AB35" i="11"/>
  <c r="AA26" i="11"/>
  <c r="AB26" i="11"/>
</calcChain>
</file>

<file path=xl/comments1.xml><?xml version="1.0" encoding="utf-8"?>
<comments xmlns="http://schemas.openxmlformats.org/spreadsheetml/2006/main">
  <authors>
    <author>Paul_Alison</author>
  </authors>
  <commentList>
    <comment ref="AB3" authorId="0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comments2.xml><?xml version="1.0" encoding="utf-8"?>
<comments xmlns="http://schemas.openxmlformats.org/spreadsheetml/2006/main">
  <authors>
    <author>Paul_Alison</author>
  </authors>
  <commentList>
    <comment ref="AB3" authorId="0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sharedStrings.xml><?xml version="1.0" encoding="utf-8"?>
<sst xmlns="http://schemas.openxmlformats.org/spreadsheetml/2006/main" count="652" uniqueCount="188">
  <si>
    <t>Date</t>
  </si>
  <si>
    <t>Distance</t>
  </si>
  <si>
    <t>Race</t>
  </si>
  <si>
    <t>R</t>
  </si>
  <si>
    <t>F</t>
  </si>
  <si>
    <t>X-C</t>
  </si>
  <si>
    <t>M</t>
  </si>
  <si>
    <t>Surface</t>
  </si>
  <si>
    <t>Running total</t>
  </si>
  <si>
    <t>Total</t>
  </si>
  <si>
    <t>Name</t>
  </si>
  <si>
    <t>T</t>
  </si>
  <si>
    <t>Wirksworth</t>
  </si>
  <si>
    <t>Black Rocks FR</t>
  </si>
  <si>
    <t>BDL 1 X-C (SP)</t>
  </si>
  <si>
    <t>BDL 5 X-C(HP)</t>
  </si>
  <si>
    <t>Tunnels &amp; Trails</t>
  </si>
  <si>
    <t>Paul</t>
  </si>
  <si>
    <t>Dave</t>
  </si>
  <si>
    <t>Richard</t>
  </si>
  <si>
    <t>Rob</t>
  </si>
  <si>
    <t>Chris</t>
  </si>
  <si>
    <t>Martin</t>
  </si>
  <si>
    <t>Ray</t>
  </si>
  <si>
    <t>Jacqui</t>
  </si>
  <si>
    <t>Ricky</t>
  </si>
  <si>
    <t>Ceri</t>
  </si>
  <si>
    <t>Elaine</t>
  </si>
  <si>
    <t>Peter</t>
  </si>
  <si>
    <t>Stephanie</t>
  </si>
  <si>
    <t>Emma</t>
  </si>
  <si>
    <t>Nicky</t>
  </si>
  <si>
    <t>Mike</t>
  </si>
  <si>
    <t>Sandy</t>
  </si>
  <si>
    <t>Eva</t>
  </si>
  <si>
    <t>Tom</t>
  </si>
  <si>
    <t>John</t>
  </si>
  <si>
    <t>P</t>
  </si>
  <si>
    <t>James</t>
  </si>
  <si>
    <t>W</t>
  </si>
  <si>
    <t>S</t>
  </si>
  <si>
    <t>BDL 1 S-L(TG)</t>
  </si>
  <si>
    <t>BDL 2 S-L (I)</t>
  </si>
  <si>
    <t>BDL 3 S-L (D)</t>
  </si>
  <si>
    <t>BDL 4 S-L (CW)</t>
  </si>
  <si>
    <t>BDL 5 S-L (SP)</t>
  </si>
  <si>
    <t>SL Undulator</t>
  </si>
  <si>
    <t>WRC Incline Race</t>
  </si>
  <si>
    <t>Andy</t>
  </si>
  <si>
    <t>Cat</t>
  </si>
  <si>
    <t>L40</t>
  </si>
  <si>
    <t>L35</t>
  </si>
  <si>
    <t>SM</t>
  </si>
  <si>
    <t>M40</t>
  </si>
  <si>
    <t>M50</t>
  </si>
  <si>
    <t>L</t>
  </si>
  <si>
    <t>Matt</t>
  </si>
  <si>
    <t>ACTUAL</t>
  </si>
  <si>
    <t>PLACES</t>
  </si>
  <si>
    <t>George</t>
  </si>
  <si>
    <t>Mark</t>
  </si>
  <si>
    <t>BDL 4 X-C(TM)</t>
  </si>
  <si>
    <t>Jackie</t>
  </si>
  <si>
    <t>Handicap times</t>
  </si>
  <si>
    <t>Average score</t>
  </si>
  <si>
    <t>No. of scoring events</t>
  </si>
  <si>
    <t>Bob</t>
  </si>
  <si>
    <t>T'owd Man</t>
  </si>
  <si>
    <t>G</t>
  </si>
  <si>
    <t xml:space="preserve">R </t>
  </si>
  <si>
    <t>Deborah</t>
  </si>
  <si>
    <t>Rachel</t>
  </si>
  <si>
    <t>B</t>
  </si>
  <si>
    <t>O</t>
  </si>
  <si>
    <t>Harriet</t>
  </si>
  <si>
    <t>Harry</t>
  </si>
  <si>
    <t xml:space="preserve">John </t>
  </si>
  <si>
    <t>D</t>
  </si>
  <si>
    <t>Race no.</t>
  </si>
  <si>
    <t>H</t>
  </si>
  <si>
    <t>Julia</t>
  </si>
  <si>
    <t>Steph</t>
  </si>
  <si>
    <t>Brian</t>
  </si>
  <si>
    <t>Derby 10k</t>
  </si>
  <si>
    <t>Ramathon</t>
  </si>
  <si>
    <t>Any WTPR</t>
  </si>
  <si>
    <t>Handicap</t>
  </si>
  <si>
    <t>Average</t>
  </si>
  <si>
    <t>Bakewell</t>
  </si>
  <si>
    <t>Chad Pk</t>
  </si>
  <si>
    <t>Shipley Pk</t>
  </si>
  <si>
    <t>Data</t>
  </si>
  <si>
    <t>Stephen</t>
  </si>
  <si>
    <t>TM</t>
  </si>
  <si>
    <t>BSG</t>
  </si>
  <si>
    <t>CP</t>
  </si>
  <si>
    <t>5 mile</t>
  </si>
  <si>
    <t>x-c 5-miler</t>
  </si>
  <si>
    <t>ratio =1.113</t>
  </si>
  <si>
    <t>Extrapolation</t>
  </si>
  <si>
    <t>gives 48.16</t>
  </si>
  <si>
    <t>gives 49.12</t>
  </si>
  <si>
    <t>av. 48.44</t>
  </si>
  <si>
    <r>
      <t>40.11/</t>
    </r>
    <r>
      <rPr>
        <sz val="11"/>
        <color rgb="FFFFC000"/>
        <rFont val="Calibri"/>
        <family val="2"/>
        <scheme val="minor"/>
      </rPr>
      <t>40.11</t>
    </r>
  </si>
  <si>
    <t>Proposed handicap</t>
  </si>
  <si>
    <r>
      <t>32.48/</t>
    </r>
    <r>
      <rPr>
        <sz val="11"/>
        <color rgb="FFFFC000"/>
        <rFont val="Calibri"/>
        <family val="2"/>
        <scheme val="minor"/>
      </rPr>
      <t>32.48</t>
    </r>
  </si>
  <si>
    <t>Time</t>
  </si>
  <si>
    <t>Mins</t>
  </si>
  <si>
    <t>Secs</t>
  </si>
  <si>
    <t>mins</t>
  </si>
  <si>
    <t>secs</t>
  </si>
  <si>
    <t>New 2017 handicap data</t>
  </si>
  <si>
    <t>Individual race data 2017</t>
  </si>
  <si>
    <t xml:space="preserve">Event </t>
  </si>
  <si>
    <t>Ratio</t>
  </si>
  <si>
    <t>Rank</t>
  </si>
  <si>
    <t xml:space="preserve">Jenny </t>
  </si>
  <si>
    <t>Clare</t>
  </si>
  <si>
    <t>Jenny</t>
  </si>
  <si>
    <t>Jo</t>
  </si>
  <si>
    <t>Bill</t>
  </si>
  <si>
    <t>Ania</t>
  </si>
  <si>
    <t>Giles</t>
  </si>
  <si>
    <t>Alex</t>
  </si>
  <si>
    <t>Calculated from JW</t>
  </si>
  <si>
    <t>Stone</t>
  </si>
  <si>
    <t>Soloman</t>
  </si>
  <si>
    <t>Buxton</t>
  </si>
  <si>
    <t>Moncaster</t>
  </si>
  <si>
    <t>Rose</t>
  </si>
  <si>
    <t>Hathaway</t>
  </si>
  <si>
    <t>Lander</t>
  </si>
  <si>
    <t>Ames</t>
  </si>
  <si>
    <t>Lisa</t>
  </si>
  <si>
    <t>Radley</t>
  </si>
  <si>
    <t>Butt</t>
  </si>
  <si>
    <t>Quigley</t>
  </si>
  <si>
    <t>Brown</t>
  </si>
  <si>
    <t>Wooliscroft</t>
  </si>
  <si>
    <t>Christmas</t>
  </si>
  <si>
    <t>King</t>
  </si>
  <si>
    <t>Potter</t>
  </si>
  <si>
    <t>Gillott</t>
  </si>
  <si>
    <t>Johnston</t>
  </si>
  <si>
    <t>Shaw</t>
  </si>
  <si>
    <t>Spencer</t>
  </si>
  <si>
    <t>Watson</t>
  </si>
  <si>
    <t>Crawshaw</t>
  </si>
  <si>
    <t>Birch</t>
  </si>
  <si>
    <t>Briggs</t>
  </si>
  <si>
    <t>Godfrey</t>
  </si>
  <si>
    <t>Clements</t>
  </si>
  <si>
    <t>Holmes</t>
  </si>
  <si>
    <t>Curzon</t>
  </si>
  <si>
    <t>Q</t>
  </si>
  <si>
    <t>f</t>
  </si>
  <si>
    <t>Solomon</t>
  </si>
  <si>
    <t>Clemmitt</t>
  </si>
  <si>
    <t>Alun</t>
  </si>
  <si>
    <t>Richards Jones</t>
  </si>
  <si>
    <t>Ludlam</t>
  </si>
  <si>
    <t>Emery</t>
  </si>
  <si>
    <t>Hawkins</t>
  </si>
  <si>
    <t>Dowson</t>
  </si>
  <si>
    <t xml:space="preserve">Matt </t>
  </si>
  <si>
    <t>Smith</t>
  </si>
  <si>
    <t>Wardle</t>
  </si>
  <si>
    <t>Stewart</t>
  </si>
  <si>
    <t>Tracey</t>
  </si>
  <si>
    <t>Harlin</t>
  </si>
  <si>
    <t>Cole_Morgan</t>
  </si>
  <si>
    <t>Rebecca</t>
  </si>
  <si>
    <t>Abdul</t>
  </si>
  <si>
    <t>Hussien</t>
  </si>
  <si>
    <t>Bevan</t>
  </si>
  <si>
    <t>Hobson</t>
  </si>
  <si>
    <t>Cole-Morgan</t>
  </si>
  <si>
    <t>Bevin</t>
  </si>
  <si>
    <t>Eardley</t>
  </si>
  <si>
    <t>Taylor</t>
  </si>
  <si>
    <t>Grimes</t>
  </si>
  <si>
    <t>Eadon</t>
  </si>
  <si>
    <t>Leonard</t>
  </si>
  <si>
    <t>Foulkes</t>
  </si>
  <si>
    <t>Hussein</t>
  </si>
  <si>
    <t>Wild</t>
  </si>
  <si>
    <t>Simon</t>
  </si>
  <si>
    <t>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</si>
</sst>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7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11" xfId="0" applyFont="1" applyBorder="1"/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0" fontId="5" fillId="0" borderId="1" xfId="0" applyFont="1" applyBorder="1"/>
    <xf numFmtId="0" fontId="5" fillId="0" borderId="9" xfId="0" applyFont="1" applyBorder="1"/>
    <xf numFmtId="0" fontId="6" fillId="0" borderId="0" xfId="0" applyFont="1"/>
    <xf numFmtId="0" fontId="2" fillId="0" borderId="4" xfId="0" applyFont="1" applyBorder="1"/>
    <xf numFmtId="0" fontId="9" fillId="0" borderId="0" xfId="0" applyFont="1"/>
    <xf numFmtId="0" fontId="2" fillId="0" borderId="2" xfId="0" applyFont="1" applyBorder="1"/>
    <xf numFmtId="0" fontId="5" fillId="0" borderId="2" xfId="0" applyFont="1" applyBorder="1"/>
    <xf numFmtId="0" fontId="1" fillId="0" borderId="14" xfId="0" applyFont="1" applyBorder="1"/>
    <xf numFmtId="0" fontId="1" fillId="0" borderId="12" xfId="0" applyFont="1" applyBorder="1" applyAlignment="1">
      <alignment textRotation="90"/>
    </xf>
    <xf numFmtId="0" fontId="5" fillId="0" borderId="7" xfId="0" applyFont="1" applyBorder="1"/>
    <xf numFmtId="0" fontId="10" fillId="0" borderId="3" xfId="0" applyFont="1" applyBorder="1"/>
    <xf numFmtId="0" fontId="1" fillId="0" borderId="0" xfId="0" applyFont="1" applyAlignment="1">
      <alignment textRotation="90"/>
    </xf>
    <xf numFmtId="0" fontId="5" fillId="0" borderId="1" xfId="0" applyFont="1" applyFill="1" applyBorder="1"/>
    <xf numFmtId="0" fontId="11" fillId="0" borderId="0" xfId="0" applyFont="1"/>
    <xf numFmtId="0" fontId="1" fillId="0" borderId="16" xfId="0" applyFont="1" applyBorder="1"/>
    <xf numFmtId="0" fontId="13" fillId="0" borderId="0" xfId="0" applyFont="1"/>
    <xf numFmtId="0" fontId="10" fillId="0" borderId="10" xfId="0" applyFont="1" applyBorder="1"/>
    <xf numFmtId="0" fontId="3" fillId="0" borderId="15" xfId="0" applyFont="1" applyBorder="1"/>
    <xf numFmtId="0" fontId="3" fillId="0" borderId="1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2" xfId="0" applyFont="1" applyBorder="1"/>
    <xf numFmtId="0" fontId="7" fillId="0" borderId="9" xfId="0" applyFont="1" applyBorder="1"/>
    <xf numFmtId="0" fontId="1" fillId="0" borderId="23" xfId="0" applyFont="1" applyBorder="1"/>
    <xf numFmtId="0" fontId="7" fillId="2" borderId="4" xfId="0" applyFont="1" applyFill="1" applyBorder="1" applyAlignment="1">
      <alignment textRotation="90"/>
    </xf>
    <xf numFmtId="0" fontId="14" fillId="2" borderId="11" xfId="0" applyFont="1" applyFill="1" applyBorder="1" applyAlignment="1"/>
    <xf numFmtId="16" fontId="7" fillId="2" borderId="19" xfId="0" applyNumberFormat="1" applyFont="1" applyFill="1" applyBorder="1" applyAlignment="1">
      <alignment textRotation="90"/>
    </xf>
    <xf numFmtId="0" fontId="7" fillId="2" borderId="24" xfId="0" applyFont="1" applyFill="1" applyBorder="1" applyAlignment="1">
      <alignment textRotation="90"/>
    </xf>
    <xf numFmtId="0" fontId="14" fillId="2" borderId="25" xfId="0" applyFont="1" applyFill="1" applyBorder="1" applyAlignment="1"/>
    <xf numFmtId="16" fontId="7" fillId="2" borderId="20" xfId="0" applyNumberFormat="1" applyFont="1" applyFill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14" fillId="2" borderId="17" xfId="0" applyFont="1" applyFill="1" applyBorder="1" applyAlignment="1"/>
    <xf numFmtId="16" fontId="7" fillId="2" borderId="21" xfId="0" applyNumberFormat="1" applyFont="1" applyFill="1" applyBorder="1" applyAlignment="1">
      <alignment textRotation="90"/>
    </xf>
    <xf numFmtId="0" fontId="7" fillId="2" borderId="19" xfId="0" applyNumberFormat="1" applyFont="1" applyFill="1" applyBorder="1" applyAlignment="1"/>
    <xf numFmtId="0" fontId="7" fillId="2" borderId="20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1" fillId="0" borderId="16" xfId="0" applyNumberFormat="1" applyFont="1" applyBorder="1" applyAlignment="1"/>
    <xf numFmtId="0" fontId="0" fillId="0" borderId="1" xfId="0" applyBorder="1"/>
    <xf numFmtId="0" fontId="2" fillId="0" borderId="6" xfId="0" applyFont="1" applyBorder="1"/>
    <xf numFmtId="0" fontId="2" fillId="0" borderId="6" xfId="0" applyFont="1" applyFill="1" applyBorder="1"/>
    <xf numFmtId="0" fontId="5" fillId="0" borderId="3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28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Fill="1" applyBorder="1"/>
    <xf numFmtId="0" fontId="5" fillId="0" borderId="17" xfId="0" applyFont="1" applyBorder="1"/>
    <xf numFmtId="0" fontId="5" fillId="0" borderId="4" xfId="0" applyFont="1" applyFill="1" applyBorder="1"/>
    <xf numFmtId="0" fontId="7" fillId="3" borderId="4" xfId="0" applyFont="1" applyFill="1" applyBorder="1" applyAlignment="1">
      <alignment textRotation="90"/>
    </xf>
    <xf numFmtId="0" fontId="14" fillId="3" borderId="11" xfId="0" applyFont="1" applyFill="1" applyBorder="1" applyAlignment="1"/>
    <xf numFmtId="16" fontId="7" fillId="3" borderId="19" xfId="0" applyNumberFormat="1" applyFont="1" applyFill="1" applyBorder="1" applyAlignment="1">
      <alignment textRotation="90"/>
    </xf>
    <xf numFmtId="0" fontId="7" fillId="3" borderId="19" xfId="0" applyNumberFormat="1" applyFont="1" applyFill="1" applyBorder="1" applyAlignment="1"/>
    <xf numFmtId="0" fontId="7" fillId="0" borderId="18" xfId="0" applyFont="1" applyBorder="1"/>
    <xf numFmtId="0" fontId="2" fillId="0" borderId="29" xfId="0" applyFont="1" applyBorder="1"/>
    <xf numFmtId="0" fontId="5" fillId="0" borderId="10" xfId="0" applyFont="1" applyBorder="1"/>
    <xf numFmtId="0" fontId="7" fillId="4" borderId="4" xfId="0" applyFont="1" applyFill="1" applyBorder="1" applyAlignment="1">
      <alignment textRotation="90"/>
    </xf>
    <xf numFmtId="0" fontId="7" fillId="5" borderId="4" xfId="0" applyFont="1" applyFill="1" applyBorder="1" applyAlignment="1">
      <alignment textRotation="90"/>
    </xf>
    <xf numFmtId="0" fontId="7" fillId="6" borderId="4" xfId="0" applyFont="1" applyFill="1" applyBorder="1" applyAlignment="1">
      <alignment textRotation="90"/>
    </xf>
    <xf numFmtId="0" fontId="7" fillId="3" borderId="3" xfId="0" applyFont="1" applyFill="1" applyBorder="1" applyAlignment="1">
      <alignment textRotation="90"/>
    </xf>
    <xf numFmtId="0" fontId="7" fillId="4" borderId="12" xfId="0" applyFont="1" applyFill="1" applyBorder="1" applyAlignment="1">
      <alignment textRotation="90"/>
    </xf>
    <xf numFmtId="0" fontId="14" fillId="4" borderId="11" xfId="0" applyFont="1" applyFill="1" applyBorder="1" applyAlignment="1"/>
    <xf numFmtId="0" fontId="14" fillId="5" borderId="11" xfId="0" applyFont="1" applyFill="1" applyBorder="1" applyAlignment="1"/>
    <xf numFmtId="0" fontId="14" fillId="6" borderId="11" xfId="0" applyFont="1" applyFill="1" applyBorder="1" applyAlignment="1"/>
    <xf numFmtId="0" fontId="14" fillId="3" borderId="10" xfId="0" applyFont="1" applyFill="1" applyBorder="1" applyAlignment="1"/>
    <xf numFmtId="0" fontId="14" fillId="4" borderId="13" xfId="0" applyFont="1" applyFill="1" applyBorder="1" applyAlignment="1"/>
    <xf numFmtId="16" fontId="7" fillId="4" borderId="19" xfId="0" applyNumberFormat="1" applyFont="1" applyFill="1" applyBorder="1" applyAlignment="1">
      <alignment textRotation="90"/>
    </xf>
    <xf numFmtId="16" fontId="7" fillId="5" borderId="19" xfId="0" applyNumberFormat="1" applyFont="1" applyFill="1" applyBorder="1" applyAlignment="1">
      <alignment textRotation="90"/>
    </xf>
    <xf numFmtId="16" fontId="7" fillId="6" borderId="19" xfId="0" applyNumberFormat="1" applyFont="1" applyFill="1" applyBorder="1" applyAlignment="1">
      <alignment textRotation="90"/>
    </xf>
    <xf numFmtId="16" fontId="7" fillId="3" borderId="20" xfId="0" applyNumberFormat="1" applyFont="1" applyFill="1" applyBorder="1" applyAlignment="1">
      <alignment textRotation="90"/>
    </xf>
    <xf numFmtId="16" fontId="7" fillId="4" borderId="16" xfId="0" applyNumberFormat="1" applyFont="1" applyFill="1" applyBorder="1" applyAlignment="1">
      <alignment textRotation="90"/>
    </xf>
    <xf numFmtId="0" fontId="7" fillId="4" borderId="19" xfId="0" applyNumberFormat="1" applyFont="1" applyFill="1" applyBorder="1" applyAlignment="1"/>
    <xf numFmtId="0" fontId="7" fillId="5" borderId="19" xfId="0" applyNumberFormat="1" applyFont="1" applyFill="1" applyBorder="1" applyAlignment="1"/>
    <xf numFmtId="0" fontId="7" fillId="6" borderId="19" xfId="0" applyNumberFormat="1" applyFont="1" applyFill="1" applyBorder="1" applyAlignment="1"/>
    <xf numFmtId="0" fontId="7" fillId="3" borderId="20" xfId="0" applyNumberFormat="1" applyFont="1" applyFill="1" applyBorder="1" applyAlignment="1"/>
    <xf numFmtId="0" fontId="7" fillId="4" borderId="16" xfId="0" applyNumberFormat="1" applyFont="1" applyFill="1" applyBorder="1" applyAlignment="1"/>
    <xf numFmtId="0" fontId="7" fillId="0" borderId="4" xfId="0" applyFont="1" applyFill="1" applyBorder="1" applyAlignment="1"/>
    <xf numFmtId="2" fontId="7" fillId="0" borderId="4" xfId="0" applyNumberFormat="1" applyFont="1" applyFill="1" applyBorder="1" applyAlignment="1"/>
    <xf numFmtId="0" fontId="7" fillId="0" borderId="14" xfId="0" applyFont="1" applyFill="1" applyBorder="1" applyAlignment="1"/>
    <xf numFmtId="0" fontId="7" fillId="0" borderId="5" xfId="0" applyFont="1" applyFill="1" applyBorder="1" applyAlignment="1"/>
    <xf numFmtId="0" fontId="7" fillId="0" borderId="12" xfId="0" applyFont="1" applyFill="1" applyBorder="1" applyAlignment="1"/>
    <xf numFmtId="0" fontId="5" fillId="0" borderId="30" xfId="0" applyFont="1" applyBorder="1"/>
    <xf numFmtId="0" fontId="2" fillId="0" borderId="31" xfId="0" applyFont="1" applyBorder="1"/>
    <xf numFmtId="0" fontId="2" fillId="0" borderId="30" xfId="0" applyFont="1" applyBorder="1"/>
    <xf numFmtId="0" fontId="0" fillId="0" borderId="30" xfId="0" applyBorder="1"/>
    <xf numFmtId="0" fontId="0" fillId="0" borderId="32" xfId="0" applyBorder="1"/>
    <xf numFmtId="45" fontId="16" fillId="0" borderId="33" xfId="0" applyNumberFormat="1" applyFont="1" applyFill="1" applyBorder="1" applyAlignment="1">
      <alignment horizontal="center"/>
    </xf>
    <xf numFmtId="45" fontId="16" fillId="0" borderId="34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45" fontId="16" fillId="0" borderId="38" xfId="0" applyNumberFormat="1" applyFont="1" applyFill="1" applyBorder="1" applyAlignment="1">
      <alignment horizontal="center"/>
    </xf>
    <xf numFmtId="45" fontId="16" fillId="0" borderId="35" xfId="0" applyNumberFormat="1" applyFont="1" applyFill="1" applyBorder="1" applyAlignment="1">
      <alignment horizontal="center"/>
    </xf>
    <xf numFmtId="0" fontId="2" fillId="0" borderId="22" xfId="0" applyFont="1" applyBorder="1"/>
    <xf numFmtId="0" fontId="0" fillId="0" borderId="40" xfId="0" applyBorder="1"/>
    <xf numFmtId="45" fontId="16" fillId="0" borderId="4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39" xfId="0" applyFont="1" applyBorder="1"/>
    <xf numFmtId="0" fontId="0" fillId="0" borderId="2" xfId="0" applyBorder="1"/>
    <xf numFmtId="0" fontId="0" fillId="0" borderId="24" xfId="0" applyBorder="1"/>
    <xf numFmtId="0" fontId="0" fillId="0" borderId="4" xfId="0" applyBorder="1"/>
    <xf numFmtId="0" fontId="0" fillId="0" borderId="43" xfId="0" applyBorder="1"/>
    <xf numFmtId="0" fontId="0" fillId="0" borderId="9" xfId="0" applyBorder="1"/>
    <xf numFmtId="2" fontId="0" fillId="0" borderId="9" xfId="0" applyNumberFormat="1" applyBorder="1"/>
    <xf numFmtId="2" fontId="0" fillId="0" borderId="1" xfId="0" applyNumberFormat="1" applyBorder="1"/>
    <xf numFmtId="0" fontId="0" fillId="0" borderId="6" xfId="0" applyBorder="1"/>
    <xf numFmtId="0" fontId="0" fillId="0" borderId="8" xfId="0" applyBorder="1"/>
    <xf numFmtId="0" fontId="3" fillId="0" borderId="18" xfId="0" applyFont="1" applyBorder="1"/>
    <xf numFmtId="0" fontId="3" fillId="0" borderId="19" xfId="0" applyFont="1" applyBorder="1"/>
    <xf numFmtId="0" fontId="0" fillId="0" borderId="29" xfId="0" applyBorder="1"/>
    <xf numFmtId="0" fontId="0" fillId="0" borderId="3" xfId="0" applyBorder="1"/>
    <xf numFmtId="0" fontId="3" fillId="0" borderId="44" xfId="0" applyFont="1" applyBorder="1"/>
    <xf numFmtId="0" fontId="3" fillId="0" borderId="45" xfId="0" applyFont="1" applyBorder="1"/>
    <xf numFmtId="2" fontId="0" fillId="0" borderId="6" xfId="0" applyNumberFormat="1" applyBorder="1"/>
    <xf numFmtId="2" fontId="0" fillId="0" borderId="0" xfId="0" applyNumberFormat="1" applyBorder="1"/>
    <xf numFmtId="0" fontId="0" fillId="0" borderId="0" xfId="0" applyBorder="1"/>
    <xf numFmtId="0" fontId="3" fillId="0" borderId="46" xfId="0" applyFont="1" applyBorder="1"/>
    <xf numFmtId="0" fontId="0" fillId="0" borderId="22" xfId="0" applyBorder="1"/>
    <xf numFmtId="0" fontId="0" fillId="0" borderId="14" xfId="0" applyBorder="1"/>
    <xf numFmtId="0" fontId="0" fillId="0" borderId="38" xfId="0" applyBorder="1"/>
    <xf numFmtId="2" fontId="0" fillId="0" borderId="33" xfId="0" applyNumberFormat="1" applyBorder="1"/>
    <xf numFmtId="0" fontId="9" fillId="0" borderId="32" xfId="0" applyFont="1" applyBorder="1"/>
    <xf numFmtId="2" fontId="17" fillId="0" borderId="1" xfId="0" applyNumberFormat="1" applyFont="1" applyBorder="1"/>
    <xf numFmtId="0" fontId="17" fillId="0" borderId="32" xfId="0" applyFont="1" applyBorder="1"/>
    <xf numFmtId="0" fontId="19" fillId="0" borderId="1" xfId="0" applyFont="1" applyBorder="1"/>
    <xf numFmtId="0" fontId="9" fillId="0" borderId="3" xfId="0" applyFont="1" applyBorder="1"/>
    <xf numFmtId="2" fontId="9" fillId="0" borderId="4" xfId="0" applyNumberFormat="1" applyFont="1" applyBorder="1"/>
    <xf numFmtId="0" fontId="9" fillId="0" borderId="6" xfId="0" applyFont="1" applyBorder="1"/>
    <xf numFmtId="0" fontId="9" fillId="0" borderId="1" xfId="0" applyFont="1" applyBorder="1"/>
    <xf numFmtId="0" fontId="17" fillId="0" borderId="4" xfId="0" applyFont="1" applyBorder="1"/>
    <xf numFmtId="0" fontId="18" fillId="0" borderId="1" xfId="0" applyFont="1" applyBorder="1"/>
    <xf numFmtId="0" fontId="18" fillId="0" borderId="32" xfId="0" applyFont="1" applyBorder="1"/>
    <xf numFmtId="0" fontId="20" fillId="0" borderId="32" xfId="0" applyFont="1" applyBorder="1"/>
    <xf numFmtId="0" fontId="20" fillId="0" borderId="30" xfId="0" applyFont="1" applyBorder="1"/>
    <xf numFmtId="2" fontId="20" fillId="0" borderId="14" xfId="0" applyNumberFormat="1" applyFont="1" applyBorder="1"/>
    <xf numFmtId="0" fontId="20" fillId="0" borderId="1" xfId="0" applyFont="1" applyBorder="1"/>
    <xf numFmtId="2" fontId="20" fillId="0" borderId="1" xfId="0" applyNumberFormat="1" applyFont="1" applyBorder="1"/>
    <xf numFmtId="2" fontId="19" fillId="0" borderId="1" xfId="0" applyNumberFormat="1" applyFont="1" applyBorder="1"/>
    <xf numFmtId="0" fontId="19" fillId="0" borderId="32" xfId="0" applyFont="1" applyBorder="1"/>
    <xf numFmtId="0" fontId="1" fillId="0" borderId="15" xfId="0" applyFont="1" applyBorder="1"/>
    <xf numFmtId="0" fontId="1" fillId="0" borderId="14" xfId="0" applyFont="1" applyBorder="1" applyAlignment="1">
      <alignment textRotation="90"/>
    </xf>
    <xf numFmtId="0" fontId="0" fillId="0" borderId="16" xfId="0" applyBorder="1"/>
    <xf numFmtId="0" fontId="0" fillId="0" borderId="48" xfId="0" applyBorder="1"/>
    <xf numFmtId="0" fontId="19" fillId="0" borderId="47" xfId="0" applyFont="1" applyBorder="1"/>
    <xf numFmtId="0" fontId="19" fillId="0" borderId="48" xfId="0" applyFont="1" applyBorder="1"/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9" fillId="0" borderId="14" xfId="0" applyFont="1" applyBorder="1"/>
    <xf numFmtId="0" fontId="9" fillId="0" borderId="30" xfId="0" applyFont="1" applyBorder="1"/>
    <xf numFmtId="0" fontId="3" fillId="0" borderId="40" xfId="0" applyFont="1" applyBorder="1"/>
    <xf numFmtId="0" fontId="3" fillId="0" borderId="16" xfId="0" applyFont="1" applyBorder="1"/>
    <xf numFmtId="0" fontId="3" fillId="0" borderId="20" xfId="0" applyFont="1" applyBorder="1"/>
    <xf numFmtId="0" fontId="9" fillId="0" borderId="51" xfId="0" applyFont="1" applyBorder="1"/>
    <xf numFmtId="0" fontId="0" fillId="0" borderId="13" xfId="0" applyBorder="1"/>
    <xf numFmtId="0" fontId="9" fillId="0" borderId="52" xfId="0" applyFont="1" applyBorder="1"/>
    <xf numFmtId="0" fontId="0" fillId="0" borderId="53" xfId="0" applyBorder="1"/>
    <xf numFmtId="0" fontId="17" fillId="0" borderId="36" xfId="0" applyFont="1" applyBorder="1"/>
    <xf numFmtId="0" fontId="0" fillId="0" borderId="41" xfId="0" applyBorder="1"/>
    <xf numFmtId="0" fontId="18" fillId="0" borderId="36" xfId="0" applyFont="1" applyBorder="1"/>
    <xf numFmtId="0" fontId="19" fillId="0" borderId="51" xfId="0" applyFont="1" applyBorder="1"/>
    <xf numFmtId="0" fontId="19" fillId="0" borderId="13" xfId="0" applyFont="1" applyBorder="1"/>
    <xf numFmtId="0" fontId="19" fillId="0" borderId="52" xfId="0" applyFont="1" applyBorder="1"/>
    <xf numFmtId="0" fontId="19" fillId="0" borderId="53" xfId="0" applyFont="1" applyBorder="1"/>
    <xf numFmtId="0" fontId="20" fillId="0" borderId="36" xfId="0" applyFont="1" applyBorder="1"/>
    <xf numFmtId="0" fontId="22" fillId="0" borderId="4" xfId="0" applyFont="1" applyBorder="1"/>
    <xf numFmtId="0" fontId="22" fillId="0" borderId="2" xfId="0" applyFont="1" applyBorder="1"/>
    <xf numFmtId="0" fontId="22" fillId="0" borderId="1" xfId="0" applyFont="1" applyBorder="1"/>
    <xf numFmtId="0" fontId="22" fillId="0" borderId="9" xfId="0" applyFont="1" applyBorder="1"/>
    <xf numFmtId="0" fontId="17" fillId="0" borderId="1" xfId="0" applyFont="1" applyBorder="1"/>
    <xf numFmtId="0" fontId="17" fillId="0" borderId="6" xfId="0" applyFont="1" applyBorder="1"/>
    <xf numFmtId="2" fontId="18" fillId="0" borderId="6" xfId="0" applyNumberFormat="1" applyFont="1" applyBorder="1"/>
    <xf numFmtId="0" fontId="9" fillId="0" borderId="34" xfId="0" applyFont="1" applyBorder="1"/>
    <xf numFmtId="2" fontId="9" fillId="0" borderId="35" xfId="0" applyNumberFormat="1" applyFont="1" applyBorder="1"/>
    <xf numFmtId="0" fontId="9" fillId="0" borderId="35" xfId="0" applyFont="1" applyBorder="1"/>
    <xf numFmtId="0" fontId="0" fillId="0" borderId="31" xfId="0" applyBorder="1"/>
    <xf numFmtId="0" fontId="20" fillId="0" borderId="51" xfId="0" applyFont="1" applyBorder="1"/>
    <xf numFmtId="0" fontId="20" fillId="0" borderId="52" xfId="0" applyFont="1" applyBorder="1"/>
    <xf numFmtId="0" fontId="9" fillId="0" borderId="37" xfId="0" applyFont="1" applyBorder="1"/>
    <xf numFmtId="0" fontId="0" fillId="0" borderId="23" xfId="0" applyBorder="1"/>
    <xf numFmtId="2" fontId="20" fillId="0" borderId="6" xfId="0" applyNumberFormat="1" applyFont="1" applyBorder="1"/>
    <xf numFmtId="0" fontId="20" fillId="0" borderId="6" xfId="0" applyFont="1" applyBorder="1"/>
    <xf numFmtId="0" fontId="23" fillId="0" borderId="1" xfId="0" applyFont="1" applyBorder="1"/>
    <xf numFmtId="0" fontId="23" fillId="0" borderId="47" xfId="0" applyFont="1" applyBorder="1"/>
    <xf numFmtId="0" fontId="23" fillId="0" borderId="51" xfId="0" applyFont="1" applyBorder="1"/>
    <xf numFmtId="0" fontId="23" fillId="0" borderId="6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17" fillId="0" borderId="0" xfId="0" applyFont="1" applyBorder="1"/>
    <xf numFmtId="2" fontId="18" fillId="0" borderId="0" xfId="0" applyNumberFormat="1" applyFont="1" applyBorder="1"/>
    <xf numFmtId="2" fontId="20" fillId="0" borderId="0" xfId="0" applyNumberFormat="1" applyFont="1" applyBorder="1"/>
    <xf numFmtId="0" fontId="20" fillId="0" borderId="0" xfId="0" applyFont="1" applyBorder="1"/>
    <xf numFmtId="0" fontId="23" fillId="0" borderId="0" xfId="0" applyFont="1" applyBorder="1"/>
    <xf numFmtId="0" fontId="9" fillId="0" borderId="0" xfId="0" applyFont="1" applyBorder="1"/>
    <xf numFmtId="0" fontId="22" fillId="0" borderId="6" xfId="0" applyFont="1" applyBorder="1"/>
    <xf numFmtId="2" fontId="22" fillId="0" borderId="6" xfId="0" applyNumberFormat="1" applyFont="1" applyBorder="1"/>
    <xf numFmtId="0" fontId="22" fillId="0" borderId="35" xfId="0" applyFont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7" xfId="0" applyFont="1" applyFill="1" applyBorder="1"/>
    <xf numFmtId="0" fontId="5" fillId="7" borderId="6" xfId="0" applyFont="1" applyFill="1" applyBorder="1"/>
    <xf numFmtId="0" fontId="5" fillId="7" borderId="1" xfId="0" applyFont="1" applyFill="1" applyBorder="1"/>
    <xf numFmtId="0" fontId="5" fillId="7" borderId="7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7" borderId="28" xfId="0" applyFont="1" applyFill="1" applyBorder="1"/>
    <xf numFmtId="0" fontId="1" fillId="8" borderId="40" xfId="0" applyFont="1" applyFill="1" applyBorder="1"/>
    <xf numFmtId="0" fontId="7" fillId="8" borderId="56" xfId="0" applyFont="1" applyFill="1" applyBorder="1"/>
    <xf numFmtId="0" fontId="1" fillId="8" borderId="56" xfId="0" applyFont="1" applyFill="1" applyBorder="1"/>
    <xf numFmtId="0" fontId="24" fillId="8" borderId="16" xfId="0" applyFont="1" applyFill="1" applyBorder="1"/>
    <xf numFmtId="0" fontId="1" fillId="8" borderId="47" xfId="0" applyFont="1" applyFill="1" applyBorder="1"/>
    <xf numFmtId="0" fontId="5" fillId="8" borderId="47" xfId="0" applyFont="1" applyFill="1" applyBorder="1"/>
    <xf numFmtId="0" fontId="2" fillId="8" borderId="0" xfId="0" applyFont="1" applyFill="1" applyBorder="1"/>
    <xf numFmtId="0" fontId="12" fillId="8" borderId="54" xfId="0" applyFont="1" applyFill="1" applyBorder="1"/>
    <xf numFmtId="2" fontId="5" fillId="8" borderId="6" xfId="0" applyNumberFormat="1" applyFont="1" applyFill="1" applyBorder="1"/>
    <xf numFmtId="0" fontId="5" fillId="8" borderId="1" xfId="0" applyFont="1" applyFill="1" applyBorder="1"/>
    <xf numFmtId="2" fontId="12" fillId="8" borderId="7" xfId="0" applyNumberFormat="1" applyFont="1" applyFill="1" applyBorder="1"/>
    <xf numFmtId="0" fontId="22" fillId="8" borderId="6" xfId="0" applyFont="1" applyFill="1" applyBorder="1"/>
    <xf numFmtId="2" fontId="22" fillId="8" borderId="6" xfId="0" applyNumberFormat="1" applyFont="1" applyFill="1" applyBorder="1"/>
    <xf numFmtId="0" fontId="21" fillId="8" borderId="1" xfId="0" applyFont="1" applyFill="1" applyBorder="1"/>
    <xf numFmtId="0" fontId="23" fillId="8" borderId="6" xfId="0" applyFont="1" applyFill="1" applyBorder="1"/>
    <xf numFmtId="0" fontId="0" fillId="8" borderId="6" xfId="0" applyFill="1" applyBorder="1"/>
    <xf numFmtId="0" fontId="0" fillId="8" borderId="1" xfId="0" applyFill="1" applyBorder="1"/>
    <xf numFmtId="2" fontId="12" fillId="8" borderId="28" xfId="0" applyNumberFormat="1" applyFont="1" applyFill="1" applyBorder="1"/>
    <xf numFmtId="0" fontId="8" fillId="9" borderId="40" xfId="0" applyFont="1" applyFill="1" applyBorder="1"/>
    <xf numFmtId="0" fontId="6" fillId="9" borderId="56" xfId="0" applyFont="1" applyFill="1" applyBorder="1"/>
    <xf numFmtId="0" fontId="6" fillId="9" borderId="16" xfId="0" applyFont="1" applyFill="1" applyBorder="1"/>
    <xf numFmtId="0" fontId="6" fillId="9" borderId="26" xfId="0" applyFont="1" applyFill="1" applyBorder="1"/>
    <xf numFmtId="0" fontId="6" fillId="9" borderId="27" xfId="0" applyFont="1" applyFill="1" applyBorder="1"/>
    <xf numFmtId="0" fontId="6" fillId="9" borderId="55" xfId="0" applyFont="1" applyFill="1" applyBorder="1"/>
    <xf numFmtId="0" fontId="6" fillId="9" borderId="3" xfId="0" applyFont="1" applyFill="1" applyBorder="1"/>
    <xf numFmtId="0" fontId="6" fillId="9" borderId="4" xfId="0" applyFont="1" applyFill="1" applyBorder="1"/>
    <xf numFmtId="0" fontId="6" fillId="9" borderId="6" xfId="0" applyFont="1" applyFill="1" applyBorder="1"/>
    <xf numFmtId="0" fontId="6" fillId="9" borderId="1" xfId="0" applyFont="1" applyFill="1" applyBorder="1"/>
    <xf numFmtId="0" fontId="0" fillId="9" borderId="6" xfId="0" applyFill="1" applyBorder="1"/>
    <xf numFmtId="0" fontId="0" fillId="9" borderId="1" xfId="0" applyFill="1" applyBorder="1"/>
    <xf numFmtId="0" fontId="2" fillId="7" borderId="1" xfId="0" applyFont="1" applyFill="1" applyBorder="1"/>
    <xf numFmtId="0" fontId="0" fillId="7" borderId="1" xfId="0" applyFill="1" applyBorder="1"/>
    <xf numFmtId="2" fontId="23" fillId="8" borderId="6" xfId="0" applyNumberFormat="1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2" fontId="5" fillId="8" borderId="3" xfId="0" applyNumberFormat="1" applyFont="1" applyFill="1" applyBorder="1"/>
    <xf numFmtId="0" fontId="5" fillId="8" borderId="4" xfId="0" applyFont="1" applyFill="1" applyBorder="1"/>
    <xf numFmtId="0" fontId="9" fillId="9" borderId="1" xfId="0" applyFont="1" applyFill="1" applyBorder="1"/>
    <xf numFmtId="2" fontId="6" fillId="9" borderId="7" xfId="0" applyNumberFormat="1" applyFont="1" applyFill="1" applyBorder="1"/>
    <xf numFmtId="2" fontId="6" fillId="9" borderId="28" xfId="0" applyNumberFormat="1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6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3" fillId="8" borderId="8" xfId="0" applyFont="1" applyFill="1" applyBorder="1"/>
    <xf numFmtId="0" fontId="0" fillId="8" borderId="9" xfId="0" applyFill="1" applyBorder="1"/>
    <xf numFmtId="0" fontId="9" fillId="9" borderId="6" xfId="0" applyFont="1" applyFill="1" applyBorder="1"/>
    <xf numFmtId="0" fontId="0" fillId="9" borderId="8" xfId="0" applyFill="1" applyBorder="1"/>
    <xf numFmtId="0" fontId="0" fillId="9" borderId="9" xfId="0" applyFill="1" applyBorder="1"/>
    <xf numFmtId="0" fontId="2" fillId="0" borderId="3" xfId="0" applyFont="1" applyFill="1" applyBorder="1"/>
    <xf numFmtId="165" fontId="3" fillId="10" borderId="39" xfId="0" applyNumberFormat="1" applyFont="1" applyFill="1" applyBorder="1"/>
    <xf numFmtId="0" fontId="14" fillId="10" borderId="16" xfId="0" applyFont="1" applyFill="1" applyBorder="1"/>
    <xf numFmtId="165" fontId="3" fillId="10" borderId="54" xfId="0" applyNumberFormat="1" applyFont="1" applyFill="1" applyBorder="1"/>
    <xf numFmtId="0" fontId="14" fillId="10" borderId="48" xfId="0" applyFont="1" applyFill="1" applyBorder="1"/>
    <xf numFmtId="165" fontId="5" fillId="10" borderId="3" xfId="0" applyNumberFormat="1" applyFont="1" applyFill="1" applyBorder="1"/>
    <xf numFmtId="0" fontId="0" fillId="10" borderId="5" xfId="0" applyFill="1" applyBorder="1"/>
    <xf numFmtId="165" fontId="5" fillId="10" borderId="6" xfId="0" applyNumberFormat="1" applyFont="1" applyFill="1" applyBorder="1"/>
    <xf numFmtId="0" fontId="0" fillId="10" borderId="7" xfId="0" applyFill="1" applyBorder="1"/>
    <xf numFmtId="165" fontId="5" fillId="10" borderId="8" xfId="0" applyNumberFormat="1" applyFont="1" applyFill="1" applyBorder="1"/>
    <xf numFmtId="0" fontId="0" fillId="10" borderId="28" xfId="0" applyFill="1" applyBorder="1"/>
    <xf numFmtId="0" fontId="5" fillId="7" borderId="29" xfId="0" applyFont="1" applyFill="1" applyBorder="1"/>
    <xf numFmtId="0" fontId="5" fillId="7" borderId="2" xfId="0" applyFont="1" applyFill="1" applyBorder="1"/>
    <xf numFmtId="2" fontId="12" fillId="8" borderId="57" xfId="0" applyNumberFormat="1" applyFont="1" applyFill="1" applyBorder="1"/>
    <xf numFmtId="2" fontId="6" fillId="9" borderId="57" xfId="0" applyNumberFormat="1" applyFont="1" applyFill="1" applyBorder="1"/>
    <xf numFmtId="165" fontId="5" fillId="10" borderId="29" xfId="0" applyNumberFormat="1" applyFont="1" applyFill="1" applyBorder="1"/>
    <xf numFmtId="0" fontId="0" fillId="10" borderId="57" xfId="0" applyFill="1" applyBorder="1"/>
    <xf numFmtId="0" fontId="25" fillId="0" borderId="6" xfId="0" applyFont="1" applyBorder="1"/>
    <xf numFmtId="0" fontId="25" fillId="0" borderId="47" xfId="0" applyFont="1" applyBorder="1"/>
    <xf numFmtId="0" fontId="26" fillId="0" borderId="1" xfId="0" applyFont="1" applyBorder="1"/>
    <xf numFmtId="0" fontId="26" fillId="0" borderId="47" xfId="0" applyFont="1" applyBorder="1"/>
    <xf numFmtId="0" fontId="26" fillId="0" borderId="6" xfId="0" applyFont="1" applyBorder="1"/>
    <xf numFmtId="0" fontId="0" fillId="0" borderId="25" xfId="0" applyBorder="1"/>
    <xf numFmtId="0" fontId="0" fillId="0" borderId="11" xfId="0" applyBorder="1"/>
    <xf numFmtId="0" fontId="20" fillId="0" borderId="15" xfId="0" applyFont="1" applyBorder="1"/>
    <xf numFmtId="0" fontId="0" fillId="0" borderId="42" xfId="0" applyBorder="1"/>
    <xf numFmtId="0" fontId="0" fillId="0" borderId="15" xfId="0" applyBorder="1"/>
    <xf numFmtId="0" fontId="28" fillId="0" borderId="6" xfId="0" applyFont="1" applyBorder="1"/>
    <xf numFmtId="0" fontId="28" fillId="0" borderId="10" xfId="0" applyFont="1" applyBorder="1"/>
    <xf numFmtId="0" fontId="28" fillId="0" borderId="25" xfId="0" applyFont="1" applyBorder="1"/>
    <xf numFmtId="0" fontId="28" fillId="0" borderId="47" xfId="0" applyFont="1" applyBorder="1"/>
    <xf numFmtId="2" fontId="28" fillId="0" borderId="10" xfId="0" applyNumberFormat="1" applyFont="1" applyBorder="1"/>
    <xf numFmtId="2" fontId="28" fillId="0" borderId="6" xfId="0" applyNumberFormat="1" applyFont="1" applyBorder="1"/>
    <xf numFmtId="0" fontId="29" fillId="0" borderId="11" xfId="0" applyFont="1" applyBorder="1"/>
    <xf numFmtId="0" fontId="29" fillId="0" borderId="9" xfId="0" applyFont="1" applyBorder="1"/>
    <xf numFmtId="166" fontId="29" fillId="0" borderId="47" xfId="0" applyNumberFormat="1" applyFont="1" applyBorder="1"/>
    <xf numFmtId="0" fontId="29" fillId="0" borderId="25" xfId="0" applyFont="1" applyBorder="1"/>
    <xf numFmtId="0" fontId="27" fillId="0" borderId="15" xfId="0" applyFont="1" applyBorder="1"/>
    <xf numFmtId="166" fontId="27" fillId="0" borderId="47" xfId="0" applyNumberFormat="1" applyFont="1" applyBorder="1"/>
    <xf numFmtId="2" fontId="27" fillId="0" borderId="15" xfId="0" applyNumberFormat="1" applyFont="1" applyBorder="1"/>
    <xf numFmtId="0" fontId="27" fillId="0" borderId="30" xfId="0" applyFont="1" applyBorder="1"/>
    <xf numFmtId="2" fontId="11" fillId="0" borderId="10" xfId="0" applyNumberFormat="1" applyFont="1" applyBorder="1"/>
    <xf numFmtId="0" fontId="5" fillId="7" borderId="14" xfId="0" applyFont="1" applyFill="1" applyBorder="1"/>
    <xf numFmtId="0" fontId="5" fillId="7" borderId="31" xfId="0" applyFont="1" applyFill="1" applyBorder="1"/>
    <xf numFmtId="0" fontId="5" fillId="7" borderId="30" xfId="0" applyFont="1" applyFill="1" applyBorder="1"/>
    <xf numFmtId="0" fontId="5" fillId="7" borderId="15" xfId="0" applyFont="1" applyFill="1" applyBorder="1"/>
    <xf numFmtId="0" fontId="23" fillId="8" borderId="29" xfId="0" applyFont="1" applyFill="1" applyBorder="1"/>
    <xf numFmtId="0" fontId="0" fillId="8" borderId="2" xfId="0" applyFill="1" applyBorder="1"/>
    <xf numFmtId="2" fontId="5" fillId="8" borderId="8" xfId="0" applyNumberFormat="1" applyFont="1" applyFill="1" applyBorder="1"/>
    <xf numFmtId="0" fontId="5" fillId="8" borderId="9" xfId="0" applyFont="1" applyFill="1" applyBorder="1"/>
    <xf numFmtId="2" fontId="12" fillId="8" borderId="14" xfId="0" applyNumberFormat="1" applyFont="1" applyFill="1" applyBorder="1"/>
    <xf numFmtId="2" fontId="12" fillId="8" borderId="30" xfId="0" applyNumberFormat="1" applyFont="1" applyFill="1" applyBorder="1"/>
    <xf numFmtId="2" fontId="12" fillId="8" borderId="22" xfId="0" applyNumberFormat="1" applyFont="1" applyFill="1" applyBorder="1"/>
    <xf numFmtId="0" fontId="9" fillId="9" borderId="29" xfId="0" applyFont="1" applyFill="1" applyBorder="1"/>
    <xf numFmtId="0" fontId="9" fillId="9" borderId="2" xfId="0" applyFont="1" applyFill="1" applyBorder="1"/>
    <xf numFmtId="0" fontId="6" fillId="9" borderId="8" xfId="0" applyFont="1" applyFill="1" applyBorder="1"/>
    <xf numFmtId="0" fontId="6" fillId="9" borderId="9" xfId="0" applyFont="1" applyFill="1" applyBorder="1"/>
    <xf numFmtId="2" fontId="6" fillId="9" borderId="14" xfId="0" applyNumberFormat="1" applyFont="1" applyFill="1" applyBorder="1"/>
    <xf numFmtId="2" fontId="6" fillId="9" borderId="30" xfId="0" applyNumberFormat="1" applyFont="1" applyFill="1" applyBorder="1"/>
    <xf numFmtId="2" fontId="6" fillId="9" borderId="22" xfId="0" applyNumberFormat="1" applyFont="1" applyFill="1" applyBorder="1"/>
    <xf numFmtId="0" fontId="2" fillId="7" borderId="29" xfId="0" applyFont="1" applyFill="1" applyBorder="1"/>
    <xf numFmtId="0" fontId="2" fillId="7" borderId="2" xfId="0" applyFont="1" applyFill="1" applyBorder="1"/>
    <xf numFmtId="0" fontId="5" fillId="0" borderId="29" xfId="0" applyFont="1" applyBorder="1"/>
    <xf numFmtId="0" fontId="5" fillId="0" borderId="57" xfId="0" applyFont="1" applyBorder="1"/>
    <xf numFmtId="0" fontId="5" fillId="0" borderId="18" xfId="0" applyFont="1" applyBorder="1"/>
    <xf numFmtId="0" fontId="5" fillId="0" borderId="19" xfId="0" applyFont="1" applyBorder="1"/>
    <xf numFmtId="0" fontId="22" fillId="0" borderId="19" xfId="0" applyFont="1" applyBorder="1"/>
    <xf numFmtId="0" fontId="5" fillId="0" borderId="21" xfId="0" applyFont="1" applyBorder="1"/>
    <xf numFmtId="0" fontId="5" fillId="0" borderId="11" xfId="0" applyFont="1" applyBorder="1"/>
    <xf numFmtId="2" fontId="22" fillId="0" borderId="1" xfId="0" applyNumberFormat="1" applyFont="1" applyBorder="1"/>
    <xf numFmtId="2" fontId="22" fillId="0" borderId="4" xfId="0" applyNumberFormat="1" applyFont="1" applyBorder="1"/>
    <xf numFmtId="2" fontId="28" fillId="0" borderId="25" xfId="0" applyNumberFormat="1" applyFont="1" applyBorder="1"/>
    <xf numFmtId="2" fontId="22" fillId="0" borderId="11" xfId="0" applyNumberFormat="1" applyFont="1" applyBorder="1"/>
    <xf numFmtId="0" fontId="21" fillId="0" borderId="2" xfId="0" applyFont="1" applyBorder="1"/>
    <xf numFmtId="0" fontId="21" fillId="0" borderId="1" xfId="0" applyFont="1" applyBorder="1"/>
    <xf numFmtId="2" fontId="22" fillId="0" borderId="2" xfId="0" applyNumberFormat="1" applyFont="1" applyBorder="1"/>
    <xf numFmtId="0" fontId="5" fillId="11" borderId="4" xfId="0" applyFont="1" applyFill="1" applyBorder="1"/>
    <xf numFmtId="0" fontId="5" fillId="11" borderId="2" xfId="0" applyFont="1" applyFill="1" applyBorder="1"/>
    <xf numFmtId="0" fontId="5" fillId="11" borderId="1" xfId="0" applyFont="1" applyFill="1" applyBorder="1"/>
    <xf numFmtId="0" fontId="5" fillId="11" borderId="9" xfId="0" applyFont="1" applyFill="1" applyBorder="1"/>
    <xf numFmtId="0" fontId="22" fillId="8" borderId="10" xfId="0" applyFont="1" applyFill="1" applyBorder="1"/>
    <xf numFmtId="0" fontId="5" fillId="8" borderId="11" xfId="0" applyFont="1" applyFill="1" applyBorder="1"/>
    <xf numFmtId="2" fontId="12" fillId="8" borderId="15" xfId="0" applyNumberFormat="1" applyFont="1" applyFill="1" applyBorder="1"/>
    <xf numFmtId="0" fontId="6" fillId="9" borderId="10" xfId="0" applyFont="1" applyFill="1" applyBorder="1"/>
    <xf numFmtId="0" fontId="6" fillId="9" borderId="11" xfId="0" applyFont="1" applyFill="1" applyBorder="1"/>
    <xf numFmtId="0" fontId="0" fillId="10" borderId="17" xfId="0" applyFill="1" applyBorder="1"/>
    <xf numFmtId="2" fontId="22" fillId="0" borderId="9" xfId="0" applyNumberFormat="1" applyFont="1" applyBorder="1"/>
    <xf numFmtId="0" fontId="21" fillId="0" borderId="9" xfId="0" applyFont="1" applyBorder="1"/>
    <xf numFmtId="0" fontId="2" fillId="0" borderId="3" xfId="0" applyFont="1" applyBorder="1"/>
    <xf numFmtId="0" fontId="2" fillId="0" borderId="10" xfId="0" applyFont="1" applyFill="1" applyBorder="1"/>
    <xf numFmtId="0" fontId="2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2" fillId="0" borderId="11" xfId="0" applyFont="1" applyBorder="1"/>
    <xf numFmtId="0" fontId="5" fillId="0" borderId="11" xfId="0" applyFont="1" applyFill="1" applyBorder="1"/>
    <xf numFmtId="0" fontId="21" fillId="0" borderId="4" xfId="0" applyFont="1" applyBorder="1"/>
    <xf numFmtId="2" fontId="22" fillId="0" borderId="51" xfId="0" applyNumberFormat="1" applyFont="1" applyBorder="1"/>
    <xf numFmtId="0" fontId="21" fillId="0" borderId="11" xfId="0" applyFont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1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ECFF"/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2"/>
  <sheetViews>
    <sheetView tabSelected="1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A7" sqref="A7:W9"/>
    </sheetView>
  </sheetViews>
  <sheetFormatPr baseColWidth="10" defaultColWidth="8.83203125" defaultRowHeight="15" x14ac:dyDescent="0.2"/>
  <cols>
    <col min="1" max="1" width="9.33203125" customWidth="1"/>
    <col min="2" max="2" width="11.33203125" customWidth="1"/>
    <col min="3" max="3" width="4" hidden="1" customWidth="1"/>
    <col min="4" max="4" width="7.33203125" customWidth="1"/>
    <col min="5" max="5" width="2.33203125" customWidth="1"/>
    <col min="6" max="6" width="3.6640625" style="23" customWidth="1"/>
    <col min="7" max="7" width="3.6640625" customWidth="1"/>
    <col min="8" max="9" width="3.6640625" style="23" customWidth="1"/>
    <col min="10" max="10" width="3.6640625" customWidth="1"/>
    <col min="11" max="11" width="3.6640625" style="12" customWidth="1"/>
    <col min="12" max="13" width="3.6640625" style="21" customWidth="1"/>
    <col min="14" max="14" width="4.33203125" style="21" customWidth="1"/>
    <col min="15" max="15" width="4.83203125" style="21" customWidth="1"/>
    <col min="16" max="17" width="3.6640625" style="21" customWidth="1"/>
    <col min="18" max="19" width="3.6640625" customWidth="1"/>
    <col min="20" max="20" width="4.33203125" style="12" customWidth="1"/>
    <col min="21" max="22" width="3.6640625" customWidth="1"/>
    <col min="23" max="23" width="5.33203125" customWidth="1"/>
    <col min="24" max="24" width="0" hidden="1" customWidth="1"/>
    <col min="25" max="25" width="8.33203125" style="31" hidden="1" customWidth="1"/>
    <col min="26" max="26" width="1.33203125" style="31" hidden="1" customWidth="1"/>
    <col min="27" max="30" width="0" hidden="1" customWidth="1"/>
  </cols>
  <sheetData>
    <row r="1" spans="1:36" s="1" customFormat="1" ht="83.25" customHeight="1" x14ac:dyDescent="0.2">
      <c r="A1" s="18" t="s">
        <v>57</v>
      </c>
      <c r="B1" s="3" t="s">
        <v>2</v>
      </c>
      <c r="C1" s="3"/>
      <c r="D1" s="155" t="s">
        <v>104</v>
      </c>
      <c r="E1" s="15"/>
      <c r="F1" s="65" t="s">
        <v>61</v>
      </c>
      <c r="G1" s="65" t="s">
        <v>15</v>
      </c>
      <c r="H1" s="72" t="s">
        <v>83</v>
      </c>
      <c r="I1" s="73" t="s">
        <v>41</v>
      </c>
      <c r="J1" s="40" t="s">
        <v>47</v>
      </c>
      <c r="K1" s="73" t="s">
        <v>42</v>
      </c>
      <c r="L1" s="74" t="s">
        <v>12</v>
      </c>
      <c r="M1" s="72" t="s">
        <v>84</v>
      </c>
      <c r="N1" s="73" t="s">
        <v>43</v>
      </c>
      <c r="O1" s="40" t="s">
        <v>16</v>
      </c>
      <c r="P1" s="73" t="s">
        <v>44</v>
      </c>
      <c r="Q1" s="74" t="s">
        <v>13</v>
      </c>
      <c r="R1" s="73" t="s">
        <v>45</v>
      </c>
      <c r="S1" s="43" t="s">
        <v>67</v>
      </c>
      <c r="T1" s="75" t="s">
        <v>14</v>
      </c>
      <c r="U1" s="46" t="s">
        <v>46</v>
      </c>
      <c r="V1" s="76" t="s">
        <v>85</v>
      </c>
      <c r="W1" s="16" t="s">
        <v>8</v>
      </c>
      <c r="X1" s="19"/>
      <c r="Y1" s="30"/>
      <c r="Z1" s="30"/>
    </row>
    <row r="2" spans="1:36" ht="12" customHeight="1" thickBot="1" x14ac:dyDescent="0.25">
      <c r="A2" s="24" t="s">
        <v>58</v>
      </c>
      <c r="B2" s="4" t="s">
        <v>7</v>
      </c>
      <c r="C2" s="4"/>
      <c r="D2" s="154"/>
      <c r="E2" s="25"/>
      <c r="F2" s="66" t="s">
        <v>5</v>
      </c>
      <c r="G2" s="66" t="s">
        <v>5</v>
      </c>
      <c r="H2" s="77" t="s">
        <v>3</v>
      </c>
      <c r="I2" s="78" t="s">
        <v>6</v>
      </c>
      <c r="J2" s="41" t="s">
        <v>6</v>
      </c>
      <c r="K2" s="78" t="s">
        <v>6</v>
      </c>
      <c r="L2" s="79" t="s">
        <v>6</v>
      </c>
      <c r="M2" s="77" t="s">
        <v>3</v>
      </c>
      <c r="N2" s="78" t="s">
        <v>6</v>
      </c>
      <c r="O2" s="41" t="s">
        <v>11</v>
      </c>
      <c r="P2" s="78" t="s">
        <v>6</v>
      </c>
      <c r="Q2" s="79" t="s">
        <v>4</v>
      </c>
      <c r="R2" s="78" t="s">
        <v>6</v>
      </c>
      <c r="S2" s="44" t="s">
        <v>6</v>
      </c>
      <c r="T2" s="80" t="s">
        <v>5</v>
      </c>
      <c r="U2" s="47" t="s">
        <v>6</v>
      </c>
      <c r="V2" s="81" t="s">
        <v>3</v>
      </c>
      <c r="W2" s="26"/>
    </row>
    <row r="3" spans="1:36" s="1" customFormat="1" ht="42" customHeight="1" thickBot="1" x14ac:dyDescent="0.25">
      <c r="A3" s="32"/>
      <c r="B3" s="33" t="s">
        <v>0</v>
      </c>
      <c r="C3" s="33"/>
      <c r="D3" s="34"/>
      <c r="E3" s="34"/>
      <c r="F3" s="67">
        <v>42757</v>
      </c>
      <c r="G3" s="67">
        <v>42778</v>
      </c>
      <c r="H3" s="82">
        <v>42469</v>
      </c>
      <c r="I3" s="83">
        <v>41375</v>
      </c>
      <c r="J3" s="42">
        <v>41752</v>
      </c>
      <c r="K3" s="83">
        <v>41768</v>
      </c>
      <c r="L3" s="84">
        <v>41421</v>
      </c>
      <c r="M3" s="82">
        <v>42525</v>
      </c>
      <c r="N3" s="83">
        <v>41796</v>
      </c>
      <c r="O3" s="42">
        <v>42535</v>
      </c>
      <c r="P3" s="83">
        <v>41459</v>
      </c>
      <c r="Q3" s="84">
        <v>42197</v>
      </c>
      <c r="R3" s="83">
        <v>41859</v>
      </c>
      <c r="S3" s="45">
        <v>42637</v>
      </c>
      <c r="T3" s="85">
        <v>42278</v>
      </c>
      <c r="U3" s="48">
        <v>41934</v>
      </c>
      <c r="V3" s="86"/>
      <c r="W3" s="22"/>
      <c r="Y3" s="29" t="s">
        <v>63</v>
      </c>
      <c r="Z3" s="30"/>
      <c r="AA3" s="29" t="s">
        <v>65</v>
      </c>
      <c r="AB3" s="29" t="s">
        <v>64</v>
      </c>
    </row>
    <row r="4" spans="1:36" s="1" customFormat="1" ht="20" customHeight="1" thickBot="1" x14ac:dyDescent="0.25">
      <c r="A4" s="69" t="s">
        <v>78</v>
      </c>
      <c r="B4" s="33"/>
      <c r="C4" s="33"/>
      <c r="D4" s="34"/>
      <c r="E4" s="34" t="s">
        <v>4</v>
      </c>
      <c r="F4" s="68">
        <v>1</v>
      </c>
      <c r="G4" s="68">
        <v>2</v>
      </c>
      <c r="H4" s="87">
        <v>3</v>
      </c>
      <c r="I4" s="88">
        <v>4</v>
      </c>
      <c r="J4" s="49">
        <v>5</v>
      </c>
      <c r="K4" s="88">
        <v>6</v>
      </c>
      <c r="L4" s="89">
        <v>7</v>
      </c>
      <c r="M4" s="87">
        <v>8</v>
      </c>
      <c r="N4" s="88">
        <v>9</v>
      </c>
      <c r="O4" s="49">
        <v>10</v>
      </c>
      <c r="P4" s="88">
        <v>11</v>
      </c>
      <c r="Q4" s="89">
        <v>12</v>
      </c>
      <c r="R4" s="88">
        <v>13</v>
      </c>
      <c r="S4" s="50">
        <v>14</v>
      </c>
      <c r="T4" s="90">
        <v>15</v>
      </c>
      <c r="U4" s="51">
        <v>16</v>
      </c>
      <c r="V4" s="91">
        <v>17</v>
      </c>
      <c r="W4" s="52"/>
      <c r="Y4" s="29"/>
      <c r="Z4" s="30"/>
      <c r="AA4" s="29"/>
      <c r="AB4" s="29"/>
    </row>
    <row r="5" spans="1:36" s="1" customFormat="1" ht="20" customHeight="1" x14ac:dyDescent="0.2">
      <c r="A5" s="69" t="s">
        <v>1</v>
      </c>
      <c r="B5" s="33"/>
      <c r="C5" s="33"/>
      <c r="D5" s="34"/>
      <c r="E5" s="34" t="s">
        <v>6</v>
      </c>
      <c r="F5" s="92">
        <v>5</v>
      </c>
      <c r="G5" s="92">
        <v>5</v>
      </c>
      <c r="H5" s="92">
        <v>6.21</v>
      </c>
      <c r="I5" s="92">
        <v>5</v>
      </c>
      <c r="J5" s="92">
        <v>4.2</v>
      </c>
      <c r="K5" s="92">
        <v>5</v>
      </c>
      <c r="L5" s="92">
        <v>4.2</v>
      </c>
      <c r="M5" s="92">
        <v>13.1</v>
      </c>
      <c r="N5" s="92">
        <v>5</v>
      </c>
      <c r="O5" s="93">
        <v>6.21</v>
      </c>
      <c r="P5" s="92">
        <v>5</v>
      </c>
      <c r="Q5" s="92">
        <v>5.8</v>
      </c>
      <c r="R5" s="92">
        <v>5</v>
      </c>
      <c r="S5" s="94"/>
      <c r="T5" s="94">
        <v>5</v>
      </c>
      <c r="U5" s="95">
        <v>8.4</v>
      </c>
      <c r="V5" s="96">
        <v>3.1</v>
      </c>
      <c r="W5" s="52"/>
      <c r="Y5" s="29"/>
      <c r="Z5" s="30"/>
      <c r="AA5" s="29"/>
      <c r="AB5" s="29"/>
    </row>
    <row r="6" spans="1:36" s="1" customFormat="1" ht="11.25" customHeight="1" thickBot="1" x14ac:dyDescent="0.25">
      <c r="A6" s="35" t="s">
        <v>10</v>
      </c>
      <c r="B6" s="36"/>
      <c r="C6" s="36" t="s">
        <v>49</v>
      </c>
      <c r="D6" s="37"/>
      <c r="E6" s="37"/>
      <c r="F6" s="38">
        <v>5</v>
      </c>
      <c r="G6" s="38">
        <v>6</v>
      </c>
      <c r="H6" s="38">
        <v>7</v>
      </c>
      <c r="I6" s="38">
        <v>4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15</v>
      </c>
      <c r="P6" s="38">
        <v>14</v>
      </c>
      <c r="Q6" s="38">
        <v>13</v>
      </c>
      <c r="R6" s="38">
        <v>17</v>
      </c>
      <c r="S6" s="38"/>
      <c r="T6" s="38">
        <v>18</v>
      </c>
      <c r="U6" s="38">
        <v>19</v>
      </c>
      <c r="V6" s="38">
        <v>21</v>
      </c>
      <c r="W6" s="39" t="s">
        <v>9</v>
      </c>
      <c r="Y6" s="30"/>
      <c r="Z6" s="30"/>
    </row>
    <row r="7" spans="1:36" s="6" customFormat="1" ht="13" customHeight="1" x14ac:dyDescent="0.2">
      <c r="A7" s="56" t="s">
        <v>81</v>
      </c>
      <c r="B7" s="5" t="s">
        <v>156</v>
      </c>
      <c r="C7" s="5" t="s">
        <v>51</v>
      </c>
      <c r="D7" s="180">
        <v>45.17</v>
      </c>
      <c r="E7" s="5" t="s">
        <v>4</v>
      </c>
      <c r="F7" s="5">
        <v>11</v>
      </c>
      <c r="G7" s="5">
        <v>14</v>
      </c>
      <c r="H7" s="5"/>
      <c r="I7" s="5">
        <v>10</v>
      </c>
      <c r="J7" s="5">
        <v>15</v>
      </c>
      <c r="K7" s="5">
        <v>14</v>
      </c>
      <c r="L7" s="352"/>
      <c r="M7" s="5"/>
      <c r="N7" s="5">
        <v>14</v>
      </c>
      <c r="O7" s="5"/>
      <c r="P7" s="5">
        <v>13</v>
      </c>
      <c r="Q7" s="5"/>
      <c r="R7" s="5">
        <v>15</v>
      </c>
      <c r="S7" s="371">
        <v>15</v>
      </c>
      <c r="T7" s="5"/>
      <c r="U7" s="5"/>
      <c r="V7" s="5">
        <v>14</v>
      </c>
      <c r="W7" s="57">
        <f>SUM(F7:V7)</f>
        <v>135</v>
      </c>
      <c r="Y7" s="27" t="str">
        <f>CONCATENATE(TRUNC(Z7),"m ",FIXED(((Z7)-TRUNC(Z7))*60,0),"s")</f>
        <v>39m 27s</v>
      </c>
      <c r="Z7" s="27">
        <v>39.450000000000003</v>
      </c>
      <c r="AA7" s="27">
        <f>COUNT(F7:V7)</f>
        <v>10</v>
      </c>
      <c r="AB7" s="28">
        <f>IF(AA7=0,0,IF(AA7=1,AVERAGE(LARGE(F7:V7,1)),IF(AA7=2,AVERAGE(LARGE(F7:V7,1),LARGE(F7:V7,2)),IF(AA7=3,AVERAGE(LARGE(F7:V7,1),LARGE(F7:V7,2),LARGE(F7:V7,3)),IF(AA7=4,AVERAGE(LARGE(F7:V7,1),LARGE(F7:V7,2),LARGE(F7:V7,3),LARGE(F7:V7,4)),IF(AA7=5,AVERAGE(LARGE(F7:V7,1),LARGE(F7:V7,2),LARGE(F7:V7,3),LARGE(F7:V7,4),LARGE(F7:V7,5)),IF(AA7=6,AVERAGE(LARGE(F7:V7,1),LARGE(F7:V7,2),LARGE(F7:V7,3),LARGE(F7:V7,4),LARGE(F7:V7,5),LARGE(F7:V7,6)),IF(AA7=7,AVERAGE(LARGE(F7:V7,1),LARGE(F7:V7,2),LARGE(F7:V7,3),LARGE(F7:V7,4),LARGE(F7:V7,5),LARGE(F7:V7,6),LARGE(F7:V7,7)),IF(AA7=8,AVERAGE(LARGE(F7:V7,1),LARGE(F7:V7,2),LARGE(F7:V7,3),LARGE(F7:V7,4),LARGE(F7:V7,5),LARGE(F7:V7,6),LARGE(F7:V7,7),LARGE(F7:V7,8)),IF(AA7=9,AVERAGE(LARGE(F7:V7,1),LARGE(F7:V7,2),LARGE(F7:V7,3),LARGE(F7:V7,4),LARGE(F7:V7,5),LARGE(F7:V7,6),LARGE(F7:V7,7),LARGE(F7:V7,8),LARGE(F7:V7,9)),IF(AA7&gt;9,AVERAGE(LARGE(F7:V7,1),LARGE(F7:V7,2),LARGE(F7:V7,3),LARGE(F7:V7,4),LARGE(F7:V7,5),LARGE(F7:V7,6),LARGE(F7:V7,7),LARGE(F7:V7,8),LARGE(F7:V7,9),LARGE(F7:V7,10)))))))))))))</f>
        <v>13.5</v>
      </c>
    </row>
    <row r="8" spans="1:36" s="6" customFormat="1" ht="13" customHeight="1" x14ac:dyDescent="0.2">
      <c r="A8" s="7" t="s">
        <v>71</v>
      </c>
      <c r="B8" s="8" t="s">
        <v>130</v>
      </c>
      <c r="C8" s="14"/>
      <c r="D8" s="181">
        <v>48.44</v>
      </c>
      <c r="E8" s="14" t="s">
        <v>4</v>
      </c>
      <c r="F8" s="14">
        <v>10</v>
      </c>
      <c r="G8" s="14"/>
      <c r="H8" s="14"/>
      <c r="I8" s="14">
        <v>11</v>
      </c>
      <c r="J8" s="14"/>
      <c r="K8" s="14">
        <v>13</v>
      </c>
      <c r="L8" s="353"/>
      <c r="M8" s="14">
        <v>12</v>
      </c>
      <c r="N8" s="14">
        <v>13</v>
      </c>
      <c r="O8" s="349">
        <v>15</v>
      </c>
      <c r="P8" s="14">
        <v>11</v>
      </c>
      <c r="Q8" s="14"/>
      <c r="R8" s="14">
        <v>13</v>
      </c>
      <c r="S8" s="349">
        <v>15</v>
      </c>
      <c r="T8" s="14"/>
      <c r="U8" s="14"/>
      <c r="V8" s="14">
        <v>13</v>
      </c>
      <c r="W8" s="17">
        <f>SUM(F8:V8)</f>
        <v>126</v>
      </c>
      <c r="Y8" s="27"/>
      <c r="Z8" s="27"/>
      <c r="AA8" s="27"/>
      <c r="AB8" s="28"/>
      <c r="AH8" s="201"/>
      <c r="AI8" s="201"/>
      <c r="AJ8" s="201"/>
    </row>
    <row r="9" spans="1:36" s="6" customFormat="1" ht="14.25" customHeight="1" x14ac:dyDescent="0.2">
      <c r="A9" s="7" t="s">
        <v>119</v>
      </c>
      <c r="B9" s="8" t="s">
        <v>135</v>
      </c>
      <c r="C9" s="14"/>
      <c r="D9" s="181">
        <v>56.41</v>
      </c>
      <c r="E9" s="14" t="s">
        <v>4</v>
      </c>
      <c r="F9" s="14"/>
      <c r="G9" s="14"/>
      <c r="H9" s="14">
        <v>14</v>
      </c>
      <c r="I9" s="14">
        <v>13</v>
      </c>
      <c r="J9" s="14"/>
      <c r="K9" s="14"/>
      <c r="L9" s="353"/>
      <c r="M9" s="14">
        <v>14</v>
      </c>
      <c r="N9" s="14"/>
      <c r="O9" s="14">
        <v>13</v>
      </c>
      <c r="P9" s="14">
        <v>12</v>
      </c>
      <c r="Q9" s="14"/>
      <c r="R9" s="14">
        <v>14</v>
      </c>
      <c r="S9" s="349">
        <v>15</v>
      </c>
      <c r="T9" s="14"/>
      <c r="U9" s="14"/>
      <c r="V9" s="14">
        <v>15</v>
      </c>
      <c r="W9" s="17">
        <f>SUM(F9:V9)</f>
        <v>110</v>
      </c>
      <c r="Y9" s="27"/>
      <c r="Z9" s="27"/>
      <c r="AA9" s="27"/>
      <c r="AB9" s="28"/>
    </row>
    <row r="10" spans="1:36" s="6" customFormat="1" ht="14.25" customHeight="1" x14ac:dyDescent="0.2">
      <c r="A10" s="338" t="s">
        <v>27</v>
      </c>
      <c r="B10" s="14" t="s">
        <v>125</v>
      </c>
      <c r="C10" s="14" t="s">
        <v>50</v>
      </c>
      <c r="D10" s="181">
        <v>40.43</v>
      </c>
      <c r="E10" s="14" t="s">
        <v>4</v>
      </c>
      <c r="F10" s="14">
        <v>12</v>
      </c>
      <c r="G10" s="14">
        <v>15</v>
      </c>
      <c r="H10" s="14"/>
      <c r="I10" s="14">
        <v>9</v>
      </c>
      <c r="J10" s="349">
        <v>15</v>
      </c>
      <c r="K10" s="14">
        <v>12</v>
      </c>
      <c r="L10" s="353"/>
      <c r="M10" s="14"/>
      <c r="N10" s="14"/>
      <c r="O10" s="349">
        <v>15</v>
      </c>
      <c r="P10" s="14"/>
      <c r="Q10" s="14"/>
      <c r="R10" s="14"/>
      <c r="S10" s="349">
        <v>15</v>
      </c>
      <c r="T10" s="14">
        <v>13</v>
      </c>
      <c r="U10" s="14"/>
      <c r="V10" s="14"/>
      <c r="W10" s="17">
        <f>SUM(F10:V10)</f>
        <v>106</v>
      </c>
      <c r="Y10" s="27"/>
      <c r="Z10" s="27"/>
      <c r="AA10" s="27"/>
      <c r="AB10" s="28"/>
    </row>
    <row r="11" spans="1:36" s="6" customFormat="1" ht="14.25" customHeight="1" x14ac:dyDescent="0.2">
      <c r="A11" s="338" t="s">
        <v>121</v>
      </c>
      <c r="B11" s="14" t="s">
        <v>132</v>
      </c>
      <c r="C11" s="14"/>
      <c r="D11" s="181">
        <v>46.57</v>
      </c>
      <c r="E11" s="14" t="s">
        <v>4</v>
      </c>
      <c r="F11" s="14"/>
      <c r="G11" s="14"/>
      <c r="H11" s="14">
        <v>15</v>
      </c>
      <c r="I11" s="14">
        <v>15</v>
      </c>
      <c r="J11" s="14"/>
      <c r="K11" s="14">
        <v>15</v>
      </c>
      <c r="L11" s="353"/>
      <c r="M11" s="14"/>
      <c r="N11" s="14">
        <v>15</v>
      </c>
      <c r="O11" s="14">
        <v>15</v>
      </c>
      <c r="P11" s="14">
        <v>15</v>
      </c>
      <c r="Q11" s="14"/>
      <c r="R11" s="14"/>
      <c r="S11" s="14"/>
      <c r="T11" s="14"/>
      <c r="U11" s="14"/>
      <c r="V11" s="14"/>
      <c r="W11" s="17">
        <f t="shared" ref="W7:W30" si="0">SUM(F11:V11)</f>
        <v>90</v>
      </c>
      <c r="Y11" s="27" t="str">
        <f>CONCATENATE(TRUNC(Z11),"m ",FIXED(((Z11)-TRUNC(Z11))*60,0),"s")</f>
        <v>39m 10s</v>
      </c>
      <c r="Z11" s="27">
        <v>39.17</v>
      </c>
      <c r="AA11" s="27">
        <f>COUNT(F11:V11)</f>
        <v>6</v>
      </c>
      <c r="AB11" s="28">
        <f>IF(AA11=0,0,IF(AA11=1,AVERAGE(LARGE(F11:V11,1)),IF(AA11=2,AVERAGE(LARGE(F11:V11,1),LARGE(F11:V11,2)),IF(AA11=3,AVERAGE(LARGE(F11:V11,1),LARGE(F11:V11,2),LARGE(F11:V11,3)),IF(AA11=4,AVERAGE(LARGE(F11:V11,1),LARGE(F11:V11,2),LARGE(F11:V11,3),LARGE(F11:V11,4)),IF(AA11=5,AVERAGE(LARGE(F11:V11,1),LARGE(F11:V11,2),LARGE(F11:V11,3),LARGE(F11:V11,4),LARGE(F11:V11,5)),IF(AA11=6,AVERAGE(LARGE(F11:V11,1),LARGE(F11:V11,2),LARGE(F11:V11,3),LARGE(F11:V11,4),LARGE(F11:V11,5),LARGE(F11:V11,6)),IF(AA11=7,AVERAGE(LARGE(F11:V11,1),LARGE(F11:V11,2),LARGE(F11:V11,3),LARGE(F11:V11,4),LARGE(F11:V11,5),LARGE(F11:V11,6),LARGE(F11:V11,7)),IF(AA11=8,AVERAGE(LARGE(F11:V11,1),LARGE(F11:V11,2),LARGE(F11:V11,3),LARGE(F11:V11,4),LARGE(F11:V11,5),LARGE(F11:V11,6),LARGE(F11:V11,7),LARGE(F11:V11,8)),IF(AA11=9,AVERAGE(LARGE(F11:V11,1),LARGE(F11:V11,2),LARGE(F11:V11,3),LARGE(F11:V11,4),LARGE(F11:V11,5),LARGE(F11:V11,6),LARGE(F11:V11,7),LARGE(F11:V11,8),LARGE(F11:V11,9)),IF(AA11&gt;9,AVERAGE(LARGE(F11:V11,1),LARGE(F11:V11,2),LARGE(F11:V11,3),LARGE(F11:V11,4),LARGE(F11:V11,5),LARGE(F11:V11,6),LARGE(F11:V11,7),LARGE(F11:V11,8),LARGE(F11:V11,9),LARGE(F11:V11,10)))))))))))))</f>
        <v>15</v>
      </c>
    </row>
    <row r="12" spans="1:36" s="6" customFormat="1" ht="13" customHeight="1" x14ac:dyDescent="0.2">
      <c r="A12" s="338" t="s">
        <v>80</v>
      </c>
      <c r="B12" s="14" t="s">
        <v>127</v>
      </c>
      <c r="C12" s="14"/>
      <c r="D12" s="181">
        <v>45.19</v>
      </c>
      <c r="E12" s="14" t="s">
        <v>4</v>
      </c>
      <c r="F12" s="14">
        <v>15</v>
      </c>
      <c r="G12" s="14"/>
      <c r="H12" s="14"/>
      <c r="I12" s="14">
        <v>14</v>
      </c>
      <c r="J12" s="14"/>
      <c r="K12" s="14"/>
      <c r="L12" s="353"/>
      <c r="M12" s="14">
        <v>15</v>
      </c>
      <c r="N12" s="14"/>
      <c r="O12" s="14"/>
      <c r="P12" s="14"/>
      <c r="Q12" s="14"/>
      <c r="R12" s="14"/>
      <c r="S12" s="14">
        <v>15</v>
      </c>
      <c r="T12" s="14"/>
      <c r="U12" s="14"/>
      <c r="V12" s="14"/>
      <c r="W12" s="17">
        <f t="shared" si="0"/>
        <v>59</v>
      </c>
      <c r="Y12" s="27"/>
      <c r="Z12" s="27"/>
      <c r="AA12" s="27"/>
      <c r="AB12" s="28"/>
    </row>
    <row r="13" spans="1:36" s="6" customFormat="1" ht="13" customHeight="1" x14ac:dyDescent="0.2">
      <c r="A13" s="338" t="s">
        <v>74</v>
      </c>
      <c r="B13" s="14" t="s">
        <v>131</v>
      </c>
      <c r="C13" s="14"/>
      <c r="D13" s="181">
        <v>47.57</v>
      </c>
      <c r="E13" s="14" t="s">
        <v>4</v>
      </c>
      <c r="F13" s="14"/>
      <c r="G13" s="14">
        <v>13</v>
      </c>
      <c r="H13" s="14">
        <v>12</v>
      </c>
      <c r="I13" s="14">
        <v>8</v>
      </c>
      <c r="J13" s="14"/>
      <c r="K13" s="14"/>
      <c r="L13" s="353"/>
      <c r="M13" s="14">
        <v>11</v>
      </c>
      <c r="N13" s="14">
        <v>12</v>
      </c>
      <c r="O13" s="14"/>
      <c r="P13" s="14"/>
      <c r="Q13" s="14"/>
      <c r="R13" s="14"/>
      <c r="S13" s="14"/>
      <c r="T13" s="14"/>
      <c r="U13" s="14"/>
      <c r="V13" s="14"/>
      <c r="W13" s="17">
        <f t="shared" si="0"/>
        <v>56</v>
      </c>
      <c r="Y13" s="27"/>
      <c r="Z13" s="27"/>
      <c r="AA13" s="27"/>
      <c r="AB13" s="28"/>
    </row>
    <row r="14" spans="1:36" s="6" customFormat="1" ht="13" customHeight="1" x14ac:dyDescent="0.2">
      <c r="A14" s="338" t="s">
        <v>31</v>
      </c>
      <c r="B14" s="14" t="s">
        <v>129</v>
      </c>
      <c r="C14" s="14"/>
      <c r="D14" s="181">
        <v>45.49</v>
      </c>
      <c r="E14" s="14" t="s">
        <v>4</v>
      </c>
      <c r="F14" s="14">
        <v>13</v>
      </c>
      <c r="G14" s="14"/>
      <c r="H14" s="14"/>
      <c r="I14" s="14"/>
      <c r="J14" s="349">
        <v>15</v>
      </c>
      <c r="K14" s="14"/>
      <c r="L14" s="353"/>
      <c r="M14" s="14"/>
      <c r="N14" s="14"/>
      <c r="O14" s="14"/>
      <c r="P14" s="14"/>
      <c r="Q14" s="14"/>
      <c r="R14" s="14"/>
      <c r="S14" s="349">
        <v>15</v>
      </c>
      <c r="T14" s="14"/>
      <c r="U14" s="14"/>
      <c r="V14" s="14"/>
      <c r="W14" s="17">
        <f t="shared" si="0"/>
        <v>43</v>
      </c>
      <c r="Y14" s="27"/>
      <c r="Z14" s="27"/>
      <c r="AA14" s="27"/>
      <c r="AB14" s="28"/>
    </row>
    <row r="15" spans="1:36" s="6" customFormat="1" ht="13" customHeight="1" x14ac:dyDescent="0.2">
      <c r="A15" s="338" t="s">
        <v>62</v>
      </c>
      <c r="B15" s="14" t="s">
        <v>160</v>
      </c>
      <c r="C15" s="14"/>
      <c r="D15" s="181">
        <v>48.53</v>
      </c>
      <c r="E15" s="14" t="s">
        <v>4</v>
      </c>
      <c r="F15" s="14"/>
      <c r="G15" s="14"/>
      <c r="H15" s="14"/>
      <c r="I15" s="14"/>
      <c r="J15" s="349">
        <v>15</v>
      </c>
      <c r="K15" s="14"/>
      <c r="L15" s="353"/>
      <c r="M15" s="14">
        <v>13</v>
      </c>
      <c r="N15" s="14"/>
      <c r="O15" s="14">
        <v>14</v>
      </c>
      <c r="P15" s="14"/>
      <c r="Q15" s="14"/>
      <c r="R15" s="14"/>
      <c r="S15" s="14"/>
      <c r="T15" s="14"/>
      <c r="U15" s="14"/>
      <c r="V15" s="14"/>
      <c r="W15" s="17">
        <f t="shared" si="0"/>
        <v>42</v>
      </c>
      <c r="Y15" s="27"/>
      <c r="Z15" s="27"/>
      <c r="AA15" s="27"/>
      <c r="AB15" s="28"/>
    </row>
    <row r="16" spans="1:36" s="6" customFormat="1" ht="13" customHeight="1" x14ac:dyDescent="0.2">
      <c r="A16" s="338" t="s">
        <v>118</v>
      </c>
      <c r="B16" s="14" t="s">
        <v>150</v>
      </c>
      <c r="C16" s="14"/>
      <c r="D16" s="181">
        <v>48.41</v>
      </c>
      <c r="E16" s="14" t="s">
        <v>4</v>
      </c>
      <c r="F16" s="14"/>
      <c r="G16" s="14"/>
      <c r="H16" s="14"/>
      <c r="I16" s="14">
        <v>12</v>
      </c>
      <c r="J16" s="349">
        <v>15</v>
      </c>
      <c r="K16" s="14"/>
      <c r="L16" s="353"/>
      <c r="M16" s="14"/>
      <c r="N16" s="14"/>
      <c r="O16" s="349">
        <v>15</v>
      </c>
      <c r="P16" s="14"/>
      <c r="Q16" s="14"/>
      <c r="R16" s="14"/>
      <c r="S16" s="14"/>
      <c r="T16" s="14"/>
      <c r="U16" s="14"/>
      <c r="V16" s="14"/>
      <c r="W16" s="17">
        <f t="shared" si="0"/>
        <v>42</v>
      </c>
      <c r="Y16" s="27"/>
      <c r="Z16" s="27"/>
      <c r="AA16" s="27"/>
      <c r="AB16" s="28"/>
    </row>
    <row r="17" spans="1:39" s="6" customFormat="1" ht="13" customHeight="1" x14ac:dyDescent="0.2">
      <c r="A17" s="338" t="s">
        <v>70</v>
      </c>
      <c r="B17" s="14" t="s">
        <v>138</v>
      </c>
      <c r="C17" s="14"/>
      <c r="D17" s="181">
        <v>46.05</v>
      </c>
      <c r="E17" s="14" t="s">
        <v>4</v>
      </c>
      <c r="F17" s="14">
        <v>14</v>
      </c>
      <c r="G17" s="14"/>
      <c r="H17" s="14"/>
      <c r="I17" s="14"/>
      <c r="J17" s="14"/>
      <c r="K17" s="14"/>
      <c r="L17" s="353"/>
      <c r="M17" s="14"/>
      <c r="N17" s="14"/>
      <c r="O17" s="14"/>
      <c r="P17" s="14">
        <v>14</v>
      </c>
      <c r="Q17" s="14"/>
      <c r="R17" s="14"/>
      <c r="S17" s="14"/>
      <c r="T17" s="14">
        <v>14</v>
      </c>
      <c r="U17" s="14"/>
      <c r="V17" s="14"/>
      <c r="W17" s="17">
        <f t="shared" si="0"/>
        <v>42</v>
      </c>
      <c r="Y17" s="27"/>
      <c r="Z17" s="27"/>
      <c r="AA17" s="27"/>
      <c r="AB17" s="28"/>
    </row>
    <row r="18" spans="1:39" s="6" customFormat="1" ht="13" customHeight="1" x14ac:dyDescent="0.2">
      <c r="A18" s="338" t="s">
        <v>118</v>
      </c>
      <c r="B18" s="14" t="s">
        <v>136</v>
      </c>
      <c r="C18" s="14"/>
      <c r="D18" s="351">
        <v>58.4</v>
      </c>
      <c r="E18" s="14" t="s">
        <v>4</v>
      </c>
      <c r="F18" s="14"/>
      <c r="G18" s="14"/>
      <c r="H18" s="14">
        <v>10</v>
      </c>
      <c r="I18" s="14"/>
      <c r="J18" s="349">
        <v>15</v>
      </c>
      <c r="K18" s="14"/>
      <c r="L18" s="353"/>
      <c r="M18" s="14"/>
      <c r="N18" s="14"/>
      <c r="O18" s="349">
        <v>15</v>
      </c>
      <c r="P18" s="14"/>
      <c r="Q18" s="14"/>
      <c r="R18" s="14"/>
      <c r="S18" s="14"/>
      <c r="T18" s="14"/>
      <c r="U18" s="14"/>
      <c r="V18" s="14"/>
      <c r="W18" s="17">
        <f t="shared" si="0"/>
        <v>40</v>
      </c>
      <c r="Y18" s="27" t="str">
        <f>CONCATENATE(TRUNC(Z18),"m ",FIXED(((Z18)-TRUNC(Z18))*60,0),"s")</f>
        <v>40m 10s</v>
      </c>
      <c r="Z18" s="27">
        <v>40.17</v>
      </c>
      <c r="AA18" s="27">
        <f>COUNT(F18:V18)</f>
        <v>3</v>
      </c>
      <c r="AB18" s="28">
        <f>IF(AA18=0,0,IF(AA18=1,AVERAGE(LARGE(F18:V18,1)),IF(AA18=2,AVERAGE(LARGE(F18:V18,1),LARGE(F18:V18,2)),IF(AA18=3,AVERAGE(LARGE(F18:V18,1),LARGE(F18:V18,2),LARGE(F18:V18,3)),IF(AA18=4,AVERAGE(LARGE(F18:V18,1),LARGE(F18:V18,2),LARGE(F18:V18,3),LARGE(F18:V18,4)),IF(AA18=5,AVERAGE(LARGE(F18:V18,1),LARGE(F18:V18,2),LARGE(F18:V18,3),LARGE(F18:V18,4),LARGE(F18:V18,5)),IF(AA18=6,AVERAGE(LARGE(F18:V18,1),LARGE(F18:V18,2),LARGE(F18:V18,3),LARGE(F18:V18,4),LARGE(F18:V18,5),LARGE(F18:V18,6)),IF(AA18=7,AVERAGE(LARGE(F18:V18,1),LARGE(F18:V18,2),LARGE(F18:V18,3),LARGE(F18:V18,4),LARGE(F18:V18,5),LARGE(F18:V18,6),LARGE(F18:V18,7)),IF(AA18=8,AVERAGE(LARGE(F18:V18,1),LARGE(F18:V18,2),LARGE(F18:V18,3),LARGE(F18:V18,4),LARGE(F18:V18,5),LARGE(F18:V18,6),LARGE(F18:V18,7),LARGE(F18:V18,8)),IF(AA18=9,AVERAGE(LARGE(F18:V18,1),LARGE(F18:V18,2),LARGE(F18:V18,3),LARGE(F18:V18,4),LARGE(F18:V18,5),LARGE(F18:V18,6),LARGE(F18:V18,7),LARGE(F18:V18,8),LARGE(F18:V18,9)),IF(AA18&gt;9,AVERAGE(LARGE(F18:V18,1),LARGE(F18:V18,2),LARGE(F18:V18,3),LARGE(F18:V18,4),LARGE(F18:V18,5),LARGE(F18:V18,6),LARGE(F18:V18,7),LARGE(F18:V18,8),LARGE(F18:V18,9),LARGE(F18:V18,10)))))))))))))</f>
        <v>13.333333333333334</v>
      </c>
    </row>
    <row r="19" spans="1:39" s="6" customFormat="1" ht="13" customHeight="1" x14ac:dyDescent="0.2">
      <c r="A19" s="338" t="s">
        <v>24</v>
      </c>
      <c r="B19" s="14" t="s">
        <v>162</v>
      </c>
      <c r="C19" s="14"/>
      <c r="D19" s="181"/>
      <c r="E19" s="14" t="s">
        <v>4</v>
      </c>
      <c r="F19" s="14"/>
      <c r="G19" s="14"/>
      <c r="H19" s="14"/>
      <c r="I19" s="14"/>
      <c r="J19" s="349">
        <v>15</v>
      </c>
      <c r="K19" s="14"/>
      <c r="L19" s="353"/>
      <c r="M19" s="14"/>
      <c r="N19" s="14"/>
      <c r="O19" s="349">
        <v>15</v>
      </c>
      <c r="P19" s="14"/>
      <c r="Q19" s="14"/>
      <c r="R19" s="14"/>
      <c r="S19" s="14"/>
      <c r="T19" s="14"/>
      <c r="U19" s="14"/>
      <c r="V19" s="14"/>
      <c r="W19" s="17">
        <f t="shared" si="0"/>
        <v>30</v>
      </c>
      <c r="Y19" s="27"/>
      <c r="Z19" s="27"/>
      <c r="AA19" s="27"/>
      <c r="AB19" s="28"/>
    </row>
    <row r="20" spans="1:39" s="6" customFormat="1" ht="13" customHeight="1" x14ac:dyDescent="0.2">
      <c r="A20" s="338" t="s">
        <v>34</v>
      </c>
      <c r="B20" s="14" t="s">
        <v>179</v>
      </c>
      <c r="C20" s="14"/>
      <c r="D20" s="351"/>
      <c r="E20" s="14" t="s">
        <v>4</v>
      </c>
      <c r="F20" s="14"/>
      <c r="G20" s="14"/>
      <c r="H20" s="14"/>
      <c r="I20" s="14"/>
      <c r="J20" s="349"/>
      <c r="K20" s="14"/>
      <c r="L20" s="353"/>
      <c r="M20" s="14"/>
      <c r="N20" s="14"/>
      <c r="O20" s="349">
        <v>15</v>
      </c>
      <c r="P20" s="14"/>
      <c r="Q20" s="14"/>
      <c r="R20" s="14"/>
      <c r="S20" s="349">
        <v>15</v>
      </c>
      <c r="T20" s="14"/>
      <c r="U20" s="14"/>
      <c r="V20" s="14"/>
      <c r="W20" s="17">
        <f t="shared" si="0"/>
        <v>30</v>
      </c>
      <c r="Y20" s="27"/>
      <c r="Z20" s="27"/>
      <c r="AA20" s="27"/>
      <c r="AB20" s="28"/>
    </row>
    <row r="21" spans="1:39" s="6" customFormat="1" ht="13" customHeight="1" x14ac:dyDescent="0.2">
      <c r="A21" s="338" t="s">
        <v>117</v>
      </c>
      <c r="B21" s="14" t="s">
        <v>134</v>
      </c>
      <c r="C21" s="14"/>
      <c r="D21" s="181">
        <v>45.16</v>
      </c>
      <c r="E21" s="14" t="s">
        <v>4</v>
      </c>
      <c r="F21" s="14"/>
      <c r="G21" s="14"/>
      <c r="H21" s="14">
        <v>13</v>
      </c>
      <c r="I21" s="14"/>
      <c r="J21" s="14"/>
      <c r="K21" s="14"/>
      <c r="L21" s="353"/>
      <c r="M21" s="14"/>
      <c r="N21" s="14"/>
      <c r="O21" s="349">
        <v>15</v>
      </c>
      <c r="P21" s="14"/>
      <c r="Q21" s="14"/>
      <c r="R21" s="14"/>
      <c r="S21" s="14"/>
      <c r="T21" s="14"/>
      <c r="U21" s="14"/>
      <c r="V21" s="14"/>
      <c r="W21" s="17">
        <f t="shared" si="0"/>
        <v>28</v>
      </c>
      <c r="Y21" s="27"/>
      <c r="Z21" s="27"/>
      <c r="AA21" s="27"/>
      <c r="AB21" s="28"/>
    </row>
    <row r="22" spans="1:39" s="6" customFormat="1" ht="13" customHeight="1" x14ac:dyDescent="0.2">
      <c r="A22" s="338" t="s">
        <v>26</v>
      </c>
      <c r="B22" s="14" t="s">
        <v>167</v>
      </c>
      <c r="C22" s="14"/>
      <c r="D22" s="181">
        <v>35.51</v>
      </c>
      <c r="E22" s="14" t="s">
        <v>4</v>
      </c>
      <c r="F22" s="14"/>
      <c r="G22" s="14"/>
      <c r="H22" s="14"/>
      <c r="I22" s="14"/>
      <c r="J22" s="14"/>
      <c r="K22" s="14"/>
      <c r="L22" s="353"/>
      <c r="M22" s="14"/>
      <c r="N22" s="14"/>
      <c r="O22" s="14">
        <v>12</v>
      </c>
      <c r="P22" s="14"/>
      <c r="Q22" s="14">
        <v>15</v>
      </c>
      <c r="R22" s="14"/>
      <c r="S22" s="14"/>
      <c r="T22" s="14"/>
      <c r="U22" s="14"/>
      <c r="V22" s="14"/>
      <c r="W22" s="17">
        <f t="shared" si="0"/>
        <v>27</v>
      </c>
      <c r="Y22" s="27"/>
      <c r="Z22" s="27"/>
      <c r="AA22" s="27"/>
      <c r="AB22" s="28"/>
    </row>
    <row r="23" spans="1:39" s="6" customFormat="1" ht="13" customHeight="1" x14ac:dyDescent="0.2">
      <c r="A23" s="7" t="s">
        <v>133</v>
      </c>
      <c r="B23" s="8" t="s">
        <v>137</v>
      </c>
      <c r="C23" s="14"/>
      <c r="D23" s="181">
        <v>55.06</v>
      </c>
      <c r="E23" s="14" t="s">
        <v>4</v>
      </c>
      <c r="F23" s="14"/>
      <c r="G23" s="14"/>
      <c r="H23" s="14">
        <v>11</v>
      </c>
      <c r="I23" s="14"/>
      <c r="J23" s="349">
        <v>15</v>
      </c>
      <c r="K23" s="14"/>
      <c r="L23" s="35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7">
        <f t="shared" si="0"/>
        <v>26</v>
      </c>
      <c r="Y23" s="27"/>
      <c r="Z23" s="27"/>
      <c r="AA23" s="27"/>
      <c r="AB23" s="28"/>
    </row>
    <row r="24" spans="1:39" s="6" customFormat="1" ht="13" customHeight="1" x14ac:dyDescent="0.2">
      <c r="A24" s="7" t="s">
        <v>33</v>
      </c>
      <c r="B24" s="8" t="s">
        <v>180</v>
      </c>
      <c r="C24" s="8"/>
      <c r="D24" s="345"/>
      <c r="E24" s="8" t="s">
        <v>4</v>
      </c>
      <c r="F24" s="8"/>
      <c r="G24" s="8"/>
      <c r="H24" s="8"/>
      <c r="I24" s="8"/>
      <c r="J24" s="350"/>
      <c r="K24" s="8"/>
      <c r="L24" s="354"/>
      <c r="M24" s="8"/>
      <c r="N24" s="8"/>
      <c r="O24" s="350">
        <v>15</v>
      </c>
      <c r="P24" s="8"/>
      <c r="Q24" s="8"/>
      <c r="R24" s="8"/>
      <c r="S24" s="8"/>
      <c r="T24" s="8"/>
      <c r="U24" s="8"/>
      <c r="V24" s="8"/>
      <c r="W24" s="17">
        <f t="shared" si="0"/>
        <v>15</v>
      </c>
      <c r="Y24" s="27"/>
      <c r="Z24" s="27"/>
      <c r="AA24" s="27"/>
      <c r="AB24" s="28"/>
    </row>
    <row r="25" spans="1:39" s="6" customFormat="1" ht="13" customHeight="1" x14ac:dyDescent="0.2">
      <c r="A25" s="7" t="s">
        <v>30</v>
      </c>
      <c r="B25" s="8" t="s">
        <v>185</v>
      </c>
      <c r="C25" s="8"/>
      <c r="D25" s="345"/>
      <c r="E25" s="8" t="s">
        <v>4</v>
      </c>
      <c r="F25" s="8"/>
      <c r="G25" s="8"/>
      <c r="H25" s="8"/>
      <c r="I25" s="8"/>
      <c r="J25" s="350"/>
      <c r="K25" s="8"/>
      <c r="L25" s="354"/>
      <c r="M25" s="8"/>
      <c r="N25" s="8"/>
      <c r="O25" s="350"/>
      <c r="P25" s="8"/>
      <c r="Q25" s="8"/>
      <c r="R25" s="8"/>
      <c r="S25" s="8"/>
      <c r="T25" s="8">
        <v>15</v>
      </c>
      <c r="U25" s="8"/>
      <c r="V25" s="8"/>
      <c r="W25" s="17">
        <f t="shared" si="0"/>
        <v>15</v>
      </c>
      <c r="Y25" s="27"/>
      <c r="Z25" s="27"/>
      <c r="AA25" s="27"/>
      <c r="AB25" s="28"/>
    </row>
    <row r="26" spans="1:39" s="6" customFormat="1" ht="13" customHeight="1" x14ac:dyDescent="0.2">
      <c r="A26" s="7" t="s">
        <v>71</v>
      </c>
      <c r="B26" s="8" t="s">
        <v>161</v>
      </c>
      <c r="C26" s="8"/>
      <c r="D26" s="182"/>
      <c r="E26" s="8" t="s">
        <v>4</v>
      </c>
      <c r="F26" s="8"/>
      <c r="G26" s="8"/>
      <c r="H26" s="8"/>
      <c r="I26" s="8"/>
      <c r="J26" s="350">
        <v>15</v>
      </c>
      <c r="K26" s="8"/>
      <c r="L26" s="354"/>
      <c r="M26" s="8"/>
      <c r="N26" s="8"/>
      <c r="O26" s="8"/>
      <c r="P26" s="8"/>
      <c r="Q26" s="8"/>
      <c r="R26" s="8"/>
      <c r="S26" s="8"/>
      <c r="T26" s="8"/>
      <c r="U26" s="8"/>
      <c r="V26" s="8"/>
      <c r="W26" s="17">
        <f t="shared" si="0"/>
        <v>15</v>
      </c>
      <c r="Y26" s="27"/>
      <c r="Z26" s="27"/>
      <c r="AA26" s="27"/>
      <c r="AB26" s="28"/>
    </row>
    <row r="27" spans="1:39" s="6" customFormat="1" ht="13" customHeight="1" x14ac:dyDescent="0.2">
      <c r="A27" s="7" t="s">
        <v>117</v>
      </c>
      <c r="B27" s="8" t="s">
        <v>178</v>
      </c>
      <c r="C27" s="8"/>
      <c r="D27" s="182"/>
      <c r="E27" s="8" t="s">
        <v>4</v>
      </c>
      <c r="F27" s="8"/>
      <c r="G27" s="8"/>
      <c r="H27" s="8"/>
      <c r="I27" s="8"/>
      <c r="J27" s="8"/>
      <c r="K27" s="8"/>
      <c r="L27" s="354"/>
      <c r="M27" s="8"/>
      <c r="N27" s="8"/>
      <c r="O27" s="350">
        <v>15</v>
      </c>
      <c r="P27" s="8"/>
      <c r="Q27" s="8"/>
      <c r="R27" s="8"/>
      <c r="S27" s="8"/>
      <c r="T27" s="8"/>
      <c r="U27" s="8"/>
      <c r="V27" s="8"/>
      <c r="W27" s="17">
        <f t="shared" si="0"/>
        <v>15</v>
      </c>
      <c r="Y27" s="27"/>
      <c r="Z27" s="27"/>
      <c r="AA27" s="27"/>
      <c r="AB27" s="28"/>
    </row>
    <row r="28" spans="1:39" s="6" customFormat="1" ht="13" customHeight="1" x14ac:dyDescent="0.2">
      <c r="A28" s="7" t="s">
        <v>34</v>
      </c>
      <c r="B28" s="8" t="s">
        <v>128</v>
      </c>
      <c r="C28" s="8"/>
      <c r="D28" s="182">
        <v>48.23</v>
      </c>
      <c r="E28" s="8" t="s">
        <v>4</v>
      </c>
      <c r="F28" s="8"/>
      <c r="G28" s="8">
        <v>12</v>
      </c>
      <c r="H28" s="8"/>
      <c r="I28" s="8"/>
      <c r="J28" s="8"/>
      <c r="K28" s="8"/>
      <c r="L28" s="354"/>
      <c r="M28" s="8"/>
      <c r="N28" s="8"/>
      <c r="O28" s="8"/>
      <c r="P28" s="8"/>
      <c r="Q28" s="8"/>
      <c r="R28" s="8"/>
      <c r="S28" s="8"/>
      <c r="T28" s="8"/>
      <c r="U28" s="8"/>
      <c r="V28" s="8"/>
      <c r="W28" s="17">
        <f t="shared" si="0"/>
        <v>12</v>
      </c>
      <c r="Y28" s="27"/>
      <c r="Z28" s="27"/>
      <c r="AA28" s="27"/>
      <c r="AB28" s="28"/>
    </row>
    <row r="29" spans="1:39" s="6" customFormat="1" ht="13" customHeight="1" x14ac:dyDescent="0.2">
      <c r="A29" s="7" t="s">
        <v>168</v>
      </c>
      <c r="B29" s="8" t="s">
        <v>169</v>
      </c>
      <c r="C29" s="8"/>
      <c r="D29" s="345">
        <v>54.29</v>
      </c>
      <c r="E29" s="8" t="s">
        <v>4</v>
      </c>
      <c r="F29" s="8"/>
      <c r="G29" s="8"/>
      <c r="H29" s="8"/>
      <c r="I29" s="8"/>
      <c r="J29" s="350"/>
      <c r="K29" s="8"/>
      <c r="L29" s="354"/>
      <c r="M29" s="8"/>
      <c r="N29" s="8"/>
      <c r="O29" s="8">
        <v>11</v>
      </c>
      <c r="P29" s="8"/>
      <c r="Q29" s="8"/>
      <c r="R29" s="8"/>
      <c r="S29" s="8"/>
      <c r="T29" s="8"/>
      <c r="U29" s="8"/>
      <c r="V29" s="8"/>
      <c r="W29" s="17">
        <f t="shared" si="0"/>
        <v>11</v>
      </c>
      <c r="Y29" s="27"/>
      <c r="Z29" s="27"/>
      <c r="AA29" s="27"/>
      <c r="AB29" s="28"/>
    </row>
    <row r="30" spans="1:39" s="6" customFormat="1" ht="13" customHeight="1" thickBot="1" x14ac:dyDescent="0.25">
      <c r="A30" s="58" t="s">
        <v>171</v>
      </c>
      <c r="B30" s="9" t="s">
        <v>176</v>
      </c>
      <c r="C30" s="9"/>
      <c r="D30" s="362">
        <v>58.16</v>
      </c>
      <c r="E30" s="9" t="s">
        <v>4</v>
      </c>
      <c r="F30" s="9"/>
      <c r="G30" s="9"/>
      <c r="H30" s="9"/>
      <c r="I30" s="9"/>
      <c r="J30" s="363"/>
      <c r="K30" s="9"/>
      <c r="L30" s="355"/>
      <c r="M30" s="9"/>
      <c r="N30" s="9"/>
      <c r="O30" s="9">
        <v>10</v>
      </c>
      <c r="P30" s="9"/>
      <c r="Q30" s="9"/>
      <c r="R30" s="9"/>
      <c r="S30" s="9"/>
      <c r="T30" s="9"/>
      <c r="U30" s="9"/>
      <c r="V30" s="9"/>
      <c r="W30" s="59">
        <f t="shared" si="0"/>
        <v>10</v>
      </c>
      <c r="Y30" s="27"/>
      <c r="Z30" s="27"/>
      <c r="AA30" s="27"/>
      <c r="AB30" s="28"/>
    </row>
    <row r="31" spans="1:39" s="6" customFormat="1" ht="13" customHeight="1" x14ac:dyDescent="0.2">
      <c r="A31" s="364" t="s">
        <v>21</v>
      </c>
      <c r="B31" s="11" t="s">
        <v>142</v>
      </c>
      <c r="C31" s="11"/>
      <c r="D31" s="366">
        <v>39.36</v>
      </c>
      <c r="E31" s="11" t="s">
        <v>6</v>
      </c>
      <c r="F31" s="5">
        <v>12</v>
      </c>
      <c r="G31" s="5">
        <v>15</v>
      </c>
      <c r="H31" s="5"/>
      <c r="I31" s="5">
        <v>15</v>
      </c>
      <c r="J31" s="5">
        <v>14</v>
      </c>
      <c r="K31" s="5">
        <v>15</v>
      </c>
      <c r="L31" s="5">
        <v>15</v>
      </c>
      <c r="M31" s="5">
        <v>15</v>
      </c>
      <c r="N31" s="5">
        <v>15</v>
      </c>
      <c r="O31" s="5">
        <v>15</v>
      </c>
      <c r="P31" s="5">
        <v>15</v>
      </c>
      <c r="Q31" s="5">
        <v>10</v>
      </c>
      <c r="R31" s="5">
        <v>13</v>
      </c>
      <c r="S31" s="5">
        <v>12</v>
      </c>
      <c r="T31" s="5">
        <v>6</v>
      </c>
      <c r="U31" s="5"/>
      <c r="V31" s="64">
        <v>15</v>
      </c>
      <c r="W31" s="57">
        <f>SUM(F31:V31)-Q31-F31-S31-T31-R31</f>
        <v>149</v>
      </c>
      <c r="Y31" s="27"/>
      <c r="Z31" s="27"/>
      <c r="AA31" s="27">
        <f>COUNT(F31:V31)</f>
        <v>15</v>
      </c>
      <c r="AB31" s="28">
        <f>IF(AA31=0,0,IF(AA31=1,AVERAGE(LARGE(F31:V31,1)),IF(AA31=2,AVERAGE(LARGE(F31:V31,1),LARGE(F31:V31,2)),IF(AA31=3,AVERAGE(LARGE(F31:V31,1),LARGE(F31:V31,2),LARGE(F31:V31,3)),IF(AA31=4,AVERAGE(LARGE(F31:V31,1),LARGE(F31:V31,2),LARGE(F31:V31,3),LARGE(F31:V31,4)),IF(AA31=5,AVERAGE(LARGE(F31:V31,1),LARGE(F31:V31,2),LARGE(F31:V31,3),LARGE(F31:V31,4),LARGE(F31:V31,5)),IF(AA31=6,AVERAGE(LARGE(F31:V31,1),LARGE(F31:V31,2),LARGE(F31:V31,3),LARGE(F31:V31,4),LARGE(F31:V31,5),LARGE(F31:V31,6)),IF(AA31=7,AVERAGE(LARGE(F31:V31,1),LARGE(F31:V31,2),LARGE(F31:V31,3),LARGE(F31:V31,4),LARGE(F31:V31,5),LARGE(F31:V31,6),LARGE(F31:V31,7)),IF(AA31=8,AVERAGE(LARGE(F31:V31,1),LARGE(F31:V31,2),LARGE(F31:V31,3),LARGE(F31:V31,4),LARGE(F31:V31,5),LARGE(F31:V31,6),LARGE(F31:V31,7),LARGE(F31:V31,8)),IF(AA31=9,AVERAGE(LARGE(F31:V31,1),LARGE(F31:V31,2),LARGE(F31:V31,3),LARGE(F31:V31,4),LARGE(F31:V31,5),LARGE(F31:V31,6),LARGE(F31:V31,7),LARGE(F31:V31,8),LARGE(F31:V31,9)),IF(AA31&gt;9,AVERAGE(LARGE(F31:V31,1),LARGE(F31:V31,2),LARGE(F31:V31,3),LARGE(F31:V31,4),LARGE(F31:V31,5),LARGE(F31:V31,6),LARGE(F31:V31,7),LARGE(F31:V31,8),LARGE(F31:V31,9),LARGE(F31:V31,10)))))))))))))</f>
        <v>14.9</v>
      </c>
      <c r="AC31" s="10"/>
      <c r="AD31" s="10"/>
      <c r="AE31" s="1"/>
      <c r="AF31" s="1"/>
      <c r="AG31" s="1"/>
      <c r="AH31" s="202"/>
      <c r="AI31" s="202"/>
      <c r="AJ31" s="129"/>
      <c r="AK31" s="1"/>
      <c r="AL31" s="1"/>
      <c r="AM31" s="1"/>
    </row>
    <row r="32" spans="1:39" s="6" customFormat="1" ht="13" customHeight="1" x14ac:dyDescent="0.2">
      <c r="A32" s="365" t="s">
        <v>66</v>
      </c>
      <c r="B32" s="53" t="s">
        <v>140</v>
      </c>
      <c r="C32" s="2" t="s">
        <v>52</v>
      </c>
      <c r="D32" s="211">
        <v>36.299999999999997</v>
      </c>
      <c r="E32" s="8" t="s">
        <v>6</v>
      </c>
      <c r="F32" s="8">
        <v>15</v>
      </c>
      <c r="G32" s="8">
        <v>14</v>
      </c>
      <c r="H32" s="8">
        <v>15</v>
      </c>
      <c r="I32" s="8">
        <v>12</v>
      </c>
      <c r="J32" s="8">
        <v>12</v>
      </c>
      <c r="K32" s="8">
        <v>14</v>
      </c>
      <c r="L32" s="8">
        <v>14</v>
      </c>
      <c r="M32" s="8">
        <v>14</v>
      </c>
      <c r="N32" s="8">
        <v>13</v>
      </c>
      <c r="O32" s="8"/>
      <c r="P32" s="8">
        <v>14</v>
      </c>
      <c r="Q32" s="8">
        <v>15</v>
      </c>
      <c r="R32" s="8">
        <v>11</v>
      </c>
      <c r="S32" s="8">
        <v>14</v>
      </c>
      <c r="T32" s="8">
        <v>15</v>
      </c>
      <c r="U32" s="8"/>
      <c r="V32" s="20">
        <v>14</v>
      </c>
      <c r="W32" s="17">
        <f>SUM(F32:V32)-J32-R32-I32-N32-V32</f>
        <v>144</v>
      </c>
      <c r="X32" s="1"/>
      <c r="Y32" s="30"/>
      <c r="Z32" s="30"/>
      <c r="AA32" s="27">
        <f>COUNT(F32:V32)</f>
        <v>15</v>
      </c>
      <c r="AB32" s="28">
        <f>IF(AA32=0,0,IF(AA32=1,AVERAGE(LARGE(F32:V32,1)),IF(AA32=2,AVERAGE(LARGE(F32:V32,1),LARGE(F32:V32,2)),IF(AA32=3,AVERAGE(LARGE(F32:V32,1),LARGE(F32:V32,2),LARGE(F32:V32,3)),IF(AA32=4,AVERAGE(LARGE(F32:V32,1),LARGE(F32:V32,2),LARGE(F32:V32,3),LARGE(F32:V32,4)),IF(AA32=5,AVERAGE(LARGE(F32:V32,1),LARGE(F32:V32,2),LARGE(F32:V32,3),LARGE(F32:V32,4),LARGE(F32:V32,5)),IF(AA32=6,AVERAGE(LARGE(F32:V32,1),LARGE(F32:V32,2),LARGE(F32:V32,3),LARGE(F32:V32,4),LARGE(F32:V32,5),LARGE(F32:V32,6)),IF(AA32=7,AVERAGE(LARGE(F32:V32,1),LARGE(F32:V32,2),LARGE(F32:V32,3),LARGE(F32:V32,4),LARGE(F32:V32,5),LARGE(F32:V32,6),LARGE(F32:V32,7)),IF(AA32=8,AVERAGE(LARGE(F32:V32,1),LARGE(F32:V32,2),LARGE(F32:V32,3),LARGE(F32:V32,4),LARGE(F32:V32,5),LARGE(F32:V32,6),LARGE(F32:V32,7),LARGE(F32:V32,8)),IF(AA32=9,AVERAGE(LARGE(F32:V32,1),LARGE(F32:V32,2),LARGE(F32:V32,3),LARGE(F32:V32,4),LARGE(F32:V32,5),LARGE(F32:V32,6),LARGE(F32:V32,7),LARGE(F32:V32,8),LARGE(F32:V32,9)),IF(AA32&gt;9,AVERAGE(LARGE(F32:V32,1),LARGE(F32:V32,2),LARGE(F32:V32,3),LARGE(F32:V32,4),LARGE(F32:V32,5),LARGE(F32:V32,6),LARGE(F32:V32,7),LARGE(F32:V32,8),LARGE(F32:V32,9),LARGE(F32:V32,10)))))))))))))</f>
        <v>14.4</v>
      </c>
      <c r="AC32" s="1"/>
      <c r="AD32" s="1"/>
      <c r="AE32" s="1"/>
      <c r="AF32" s="1"/>
      <c r="AG32" s="1"/>
      <c r="AH32" s="202"/>
      <c r="AI32" s="202"/>
      <c r="AJ32" s="130"/>
      <c r="AK32" s="1"/>
      <c r="AL32" s="1"/>
      <c r="AM32" s="1"/>
    </row>
    <row r="33" spans="1:39" s="6" customFormat="1" ht="13" customHeight="1" x14ac:dyDescent="0.2">
      <c r="A33" s="7" t="s">
        <v>38</v>
      </c>
      <c r="B33" s="8" t="s">
        <v>146</v>
      </c>
      <c r="C33" s="2"/>
      <c r="D33" s="210">
        <v>41.25</v>
      </c>
      <c r="E33" s="13" t="s">
        <v>6</v>
      </c>
      <c r="F33" s="8">
        <v>13</v>
      </c>
      <c r="G33" s="8">
        <v>9</v>
      </c>
      <c r="H33" s="8"/>
      <c r="I33" s="8">
        <v>9</v>
      </c>
      <c r="J33" s="350">
        <v>15</v>
      </c>
      <c r="K33" s="8">
        <v>13</v>
      </c>
      <c r="L33" s="8"/>
      <c r="M33" s="8"/>
      <c r="N33" s="8">
        <v>12</v>
      </c>
      <c r="O33" s="350">
        <v>15</v>
      </c>
      <c r="P33" s="8">
        <v>7</v>
      </c>
      <c r="Q33" s="8"/>
      <c r="R33" s="8"/>
      <c r="S33" s="350">
        <v>15</v>
      </c>
      <c r="T33" s="8"/>
      <c r="U33" s="8"/>
      <c r="V33" s="8">
        <v>13</v>
      </c>
      <c r="W33" s="17">
        <f>SUM(F33:V33)</f>
        <v>121</v>
      </c>
      <c r="X33" s="1"/>
      <c r="Y33" s="27" t="str">
        <f>CONCATENATE(TRUNC(Z33),"m ",FIXED(((Z33)-TRUNC(Z33))*60,0),"s")</f>
        <v>34m 26s</v>
      </c>
      <c r="Z33" s="27">
        <v>34.43</v>
      </c>
      <c r="AA33" s="27">
        <f>COUNT(F33:V33)</f>
        <v>10</v>
      </c>
      <c r="AB33" s="28">
        <f>IF(AA33=0,0,IF(AA33=1,AVERAGE(LARGE(F33:V33,1)),IF(AA33=2,AVERAGE(LARGE(F33:V33,1),LARGE(F33:V33,2)),IF(AA33=3,AVERAGE(LARGE(F33:V33,1),LARGE(F33:V33,2),LARGE(F33:V33,3)),IF(AA33=4,AVERAGE(LARGE(F33:V33,1),LARGE(F33:V33,2),LARGE(F33:V33,3),LARGE(F33:V33,4)),IF(AA33=5,AVERAGE(LARGE(F33:V33,1),LARGE(F33:V33,2),LARGE(F33:V33,3),LARGE(F33:V33,4),LARGE(F33:V33,5)),IF(AA33=6,AVERAGE(LARGE(F33:V33,1),LARGE(F33:V33,2),LARGE(F33:V33,3),LARGE(F33:V33,4),LARGE(F33:V33,5),LARGE(F33:V33,6)),IF(AA33=7,AVERAGE(LARGE(F33:V33,1),LARGE(F33:V33,2),LARGE(F33:V33,3),LARGE(F33:V33,4),LARGE(F33:V33,5),LARGE(F33:V33,6),LARGE(F33:V33,7)),IF(AA33=8,AVERAGE(LARGE(F33:V33,1),LARGE(F33:V33,2),LARGE(F33:V33,3),LARGE(F33:V33,4),LARGE(F33:V33,5),LARGE(F33:V33,6),LARGE(F33:V33,7),LARGE(F33:V33,8)),IF(AA33=9,AVERAGE(LARGE(F33:V33,1),LARGE(F33:V33,2),LARGE(F33:V33,3),LARGE(F33:V33,4),LARGE(F33:V33,5),LARGE(F33:V33,6),LARGE(F33:V33,7),LARGE(F33:V33,8),LARGE(F33:V33,9)),IF(AA33&gt;9,AVERAGE(LARGE(F33:V33,1),LARGE(F33:V33,2),LARGE(F33:V33,3),LARGE(F33:V33,4),LARGE(F33:V33,5),LARGE(F33:V33,6),LARGE(F33:V33,7),LARGE(F33:V33,8),LARGE(F33:V33,9),LARGE(F33:V33,10)))))))))))))</f>
        <v>12.1</v>
      </c>
      <c r="AE33" s="1"/>
      <c r="AF33" s="1"/>
      <c r="AG33" s="1"/>
      <c r="AH33" s="202"/>
      <c r="AI33" s="202"/>
      <c r="AJ33" s="207"/>
      <c r="AK33" s="1"/>
      <c r="AL33" s="1"/>
      <c r="AM33" s="1"/>
    </row>
    <row r="34" spans="1:39" s="6" customFormat="1" ht="13" customHeight="1" x14ac:dyDescent="0.2">
      <c r="A34" s="54" t="s">
        <v>75</v>
      </c>
      <c r="B34" s="2" t="s">
        <v>152</v>
      </c>
      <c r="C34" s="2"/>
      <c r="D34" s="210">
        <v>27.46</v>
      </c>
      <c r="E34" s="13" t="s">
        <v>6</v>
      </c>
      <c r="F34" s="8">
        <v>8</v>
      </c>
      <c r="G34" s="8">
        <v>11</v>
      </c>
      <c r="H34" s="8"/>
      <c r="I34" s="8">
        <v>7</v>
      </c>
      <c r="J34" s="8">
        <v>11</v>
      </c>
      <c r="K34" s="8">
        <v>11</v>
      </c>
      <c r="L34" s="8"/>
      <c r="M34" s="8"/>
      <c r="N34" s="8">
        <v>11</v>
      </c>
      <c r="O34" s="8"/>
      <c r="P34" s="8">
        <v>9</v>
      </c>
      <c r="Q34" s="8">
        <v>14</v>
      </c>
      <c r="R34" s="8">
        <v>10</v>
      </c>
      <c r="S34" s="8">
        <v>13</v>
      </c>
      <c r="T34" s="8">
        <v>12</v>
      </c>
      <c r="U34" s="8"/>
      <c r="V34" s="20"/>
      <c r="W34" s="17">
        <f>SUM(F34:V34)-I34</f>
        <v>110</v>
      </c>
      <c r="Y34" s="27"/>
      <c r="Z34" s="27"/>
      <c r="AA34" s="27">
        <f>COUNT(F34:V34)</f>
        <v>11</v>
      </c>
      <c r="AB34" s="28">
        <f>IF(AA34=0,0,IF(AA34=1,AVERAGE(LARGE(F34:V34,1)),IF(AA34=2,AVERAGE(LARGE(F34:V34,1),LARGE(F34:V34,2)),IF(AA34=3,AVERAGE(LARGE(F34:V34,1),LARGE(F34:V34,2),LARGE(F34:V34,3)),IF(AA34=4,AVERAGE(LARGE(F34:V34,1),LARGE(F34:V34,2),LARGE(F34:V34,3),LARGE(F34:V34,4)),IF(AA34=5,AVERAGE(LARGE(F34:V34,1),LARGE(F34:V34,2),LARGE(F34:V34,3),LARGE(F34:V34,4),LARGE(F34:V34,5)),IF(AA34=6,AVERAGE(LARGE(F34:V34,1),LARGE(F34:V34,2),LARGE(F34:V34,3),LARGE(F34:V34,4),LARGE(F34:V34,5),LARGE(F34:V34,6)),IF(AA34=7,AVERAGE(LARGE(F34:V34,1),LARGE(F34:V34,2),LARGE(F34:V34,3),LARGE(F34:V34,4),LARGE(F34:V34,5),LARGE(F34:V34,6),LARGE(F34:V34,7)),IF(AA34=8,AVERAGE(LARGE(F34:V34,1),LARGE(F34:V34,2),LARGE(F34:V34,3),LARGE(F34:V34,4),LARGE(F34:V34,5),LARGE(F34:V34,6),LARGE(F34:V34,7),LARGE(F34:V34,8)),IF(AA34=9,AVERAGE(LARGE(F34:V34,1),LARGE(F34:V34,2),LARGE(F34:V34,3),LARGE(F34:V34,4),LARGE(F34:V34,5),LARGE(F34:V34,6),LARGE(F34:V34,7),LARGE(F34:V34,8),LARGE(F34:V34,9)),IF(AA34&gt;9,AVERAGE(LARGE(F34:V34,1),LARGE(F34:V34,2),LARGE(F34:V34,3),LARGE(F34:V34,4),LARGE(F34:V34,5),LARGE(F34:V34,6),LARGE(F34:V34,7),LARGE(F34:V34,8),LARGE(F34:V34,9),LARGE(F34:V34,10)))))))))))))</f>
        <v>11</v>
      </c>
      <c r="AH34" s="202"/>
      <c r="AI34" s="202"/>
      <c r="AJ34" s="130"/>
    </row>
    <row r="35" spans="1:39" s="6" customFormat="1" ht="13" customHeight="1" x14ac:dyDescent="0.2">
      <c r="A35" s="54" t="s">
        <v>48</v>
      </c>
      <c r="B35" s="2" t="s">
        <v>144</v>
      </c>
      <c r="C35" s="2" t="s">
        <v>52</v>
      </c>
      <c r="D35" s="210">
        <v>35.03</v>
      </c>
      <c r="E35" s="13" t="s">
        <v>6</v>
      </c>
      <c r="F35" s="8">
        <v>9</v>
      </c>
      <c r="G35" s="8"/>
      <c r="H35" s="8"/>
      <c r="I35" s="8">
        <v>8</v>
      </c>
      <c r="J35" s="8">
        <v>9</v>
      </c>
      <c r="K35" s="8">
        <v>10</v>
      </c>
      <c r="L35" s="8"/>
      <c r="M35" s="8"/>
      <c r="N35" s="8">
        <v>10</v>
      </c>
      <c r="O35" s="350">
        <v>15</v>
      </c>
      <c r="P35" s="8">
        <v>8</v>
      </c>
      <c r="Q35" s="8">
        <v>12</v>
      </c>
      <c r="R35" s="8"/>
      <c r="S35" s="8">
        <v>15</v>
      </c>
      <c r="T35" s="8">
        <v>10</v>
      </c>
      <c r="U35" s="8"/>
      <c r="V35" s="20"/>
      <c r="W35" s="17">
        <f t="shared" ref="W35:W40" si="1">SUM(F35:V35)</f>
        <v>106</v>
      </c>
      <c r="Y35" s="27" t="str">
        <f>CONCATENATE(TRUNC(Z35),"m ",FIXED(((Z35)-TRUNC(Z35))*60,0),"s")</f>
        <v>34m 8s</v>
      </c>
      <c r="Z35" s="27">
        <v>34.130000000000003</v>
      </c>
      <c r="AA35" s="27">
        <f>COUNT(F35:V35)</f>
        <v>10</v>
      </c>
      <c r="AB35" s="28">
        <f>IF(AA35=0,0,IF(AA35=1,AVERAGE(LARGE(F35:V35,1)),IF(AA35=2,AVERAGE(LARGE(F35:V35,1),LARGE(F35:V35,2)),IF(AA35=3,AVERAGE(LARGE(F35:V35,1),LARGE(F35:V35,2),LARGE(F35:V35,3)),IF(AA35=4,AVERAGE(LARGE(F35:V35,1),LARGE(F35:V35,2),LARGE(F35:V35,3),LARGE(F35:V35,4)),IF(AA35=5,AVERAGE(LARGE(F35:V35,1),LARGE(F35:V35,2),LARGE(F35:V35,3),LARGE(F35:V35,4),LARGE(F35:V35,5)),IF(AA35=6,AVERAGE(LARGE(F35:V35,1),LARGE(F35:V35,2),LARGE(F35:V35,3),LARGE(F35:V35,4),LARGE(F35:V35,5),LARGE(F35:V35,6)),IF(AA35=7,AVERAGE(LARGE(F35:V35,1),LARGE(F35:V35,2),LARGE(F35:V35,3),LARGE(F35:V35,4),LARGE(F35:V35,5),LARGE(F35:V35,6),LARGE(F35:V35,7)),IF(AA35=8,AVERAGE(LARGE(F35:V35,1),LARGE(F35:V35,2),LARGE(F35:V35,3),LARGE(F35:V35,4),LARGE(F35:V35,5),LARGE(F35:V35,6),LARGE(F35:V35,7),LARGE(F35:V35,8)),IF(AA35=9,AVERAGE(LARGE(F35:V35,1),LARGE(F35:V35,2),LARGE(F35:V35,3),LARGE(F35:V35,4),LARGE(F35:V35,5),LARGE(F35:V35,6),LARGE(F35:V35,7),LARGE(F35:V35,8),LARGE(F35:V35,9)),IF(AA35&gt;9,AVERAGE(LARGE(F35:V35,1),LARGE(F35:V35,2),LARGE(F35:V35,3),LARGE(F35:V35,4),LARGE(F35:V35,5),LARGE(F35:V35,6),LARGE(F35:V35,7),LARGE(F35:V35,8),LARGE(F35:V35,9),LARGE(F35:V35,10)))))))))))))</f>
        <v>10.6</v>
      </c>
      <c r="AC35" s="10"/>
      <c r="AD35" s="10"/>
      <c r="AH35" s="202"/>
      <c r="AI35" s="202"/>
      <c r="AJ35" s="130"/>
    </row>
    <row r="36" spans="1:39" s="6" customFormat="1" ht="13" customHeight="1" x14ac:dyDescent="0.2">
      <c r="A36" s="54" t="s">
        <v>36</v>
      </c>
      <c r="B36" s="2" t="s">
        <v>148</v>
      </c>
      <c r="C36" s="2" t="s">
        <v>53</v>
      </c>
      <c r="D36" s="210">
        <v>37.340000000000003</v>
      </c>
      <c r="E36" s="13" t="s">
        <v>6</v>
      </c>
      <c r="F36" s="8">
        <v>11</v>
      </c>
      <c r="G36" s="8"/>
      <c r="H36" s="8"/>
      <c r="I36" s="8">
        <v>10</v>
      </c>
      <c r="J36" s="8">
        <v>7</v>
      </c>
      <c r="K36" s="8"/>
      <c r="L36" s="8">
        <v>13</v>
      </c>
      <c r="M36" s="8"/>
      <c r="N36" s="8"/>
      <c r="O36" s="8">
        <v>12</v>
      </c>
      <c r="P36" s="8"/>
      <c r="Q36" s="8"/>
      <c r="R36" s="8">
        <v>9</v>
      </c>
      <c r="S36" s="8"/>
      <c r="T36" s="8"/>
      <c r="U36" s="8"/>
      <c r="V36" s="20">
        <v>12</v>
      </c>
      <c r="W36" s="17">
        <f t="shared" si="1"/>
        <v>74</v>
      </c>
      <c r="X36" s="1"/>
      <c r="Y36" s="27"/>
      <c r="Z36" s="27"/>
      <c r="AA36" s="27"/>
      <c r="AB36" s="28"/>
      <c r="AE36" s="1"/>
      <c r="AF36" s="1"/>
      <c r="AG36" s="1"/>
      <c r="AH36" s="202"/>
      <c r="AI36" s="202"/>
      <c r="AJ36" s="207"/>
      <c r="AK36" s="1"/>
      <c r="AL36" s="1"/>
      <c r="AM36" s="1"/>
    </row>
    <row r="37" spans="1:39" s="6" customFormat="1" ht="13" customHeight="1" x14ac:dyDescent="0.2">
      <c r="A37" s="7" t="s">
        <v>60</v>
      </c>
      <c r="B37" s="8" t="s">
        <v>147</v>
      </c>
      <c r="C37" s="2"/>
      <c r="D37" s="210">
        <v>35.090000000000003</v>
      </c>
      <c r="E37" s="13" t="s">
        <v>6</v>
      </c>
      <c r="F37" s="8"/>
      <c r="G37" s="8">
        <v>6</v>
      </c>
      <c r="H37" s="8"/>
      <c r="I37" s="8">
        <v>6</v>
      </c>
      <c r="J37" s="350">
        <v>15</v>
      </c>
      <c r="K37" s="8">
        <v>9</v>
      </c>
      <c r="L37" s="8"/>
      <c r="M37" s="8"/>
      <c r="N37" s="8"/>
      <c r="O37" s="350">
        <v>15</v>
      </c>
      <c r="P37" s="8"/>
      <c r="Q37" s="8"/>
      <c r="R37" s="8"/>
      <c r="S37" s="350">
        <v>15</v>
      </c>
      <c r="T37" s="8">
        <v>7</v>
      </c>
      <c r="U37" s="8"/>
      <c r="V37" s="8"/>
      <c r="W37" s="17">
        <f t="shared" si="1"/>
        <v>73</v>
      </c>
      <c r="X37" s="1"/>
      <c r="Y37" s="27" t="str">
        <f>CONCATENATE(TRUNC(Z37),"m ",FIXED(((Z37)-TRUNC(Z37))*60,0),"s")</f>
        <v>36m 47s</v>
      </c>
      <c r="Z37" s="27">
        <v>36.78</v>
      </c>
      <c r="AA37" s="27">
        <f>COUNT(F37:V37)</f>
        <v>7</v>
      </c>
      <c r="AB37" s="28">
        <f>IF(AA37=0,0,IF(AA37=1,AVERAGE(LARGE(F37:V37,1)),IF(AA37=2,AVERAGE(LARGE(F37:V37,1),LARGE(F37:V37,2)),IF(AA37=3,AVERAGE(LARGE(F37:V37,1),LARGE(F37:V37,2),LARGE(F37:V37,3)),IF(AA37=4,AVERAGE(LARGE(F37:V37,1),LARGE(F37:V37,2),LARGE(F37:V37,3),LARGE(F37:V37,4)),IF(AA37=5,AVERAGE(LARGE(F37:V37,1),LARGE(F37:V37,2),LARGE(F37:V37,3),LARGE(F37:V37,4),LARGE(F37:V37,5)),IF(AA37=6,AVERAGE(LARGE(F37:V37,1),LARGE(F37:V37,2),LARGE(F37:V37,3),LARGE(F37:V37,4),LARGE(F37:V37,5),LARGE(F37:V37,6)),IF(AA37=7,AVERAGE(LARGE(F37:V37,1),LARGE(F37:V37,2),LARGE(F37:V37,3),LARGE(F37:V37,4),LARGE(F37:V37,5),LARGE(F37:V37,6),LARGE(F37:V37,7)),IF(AA37=8,AVERAGE(LARGE(F37:V37,1),LARGE(F37:V37,2),LARGE(F37:V37,3),LARGE(F37:V37,4),LARGE(F37:V37,5),LARGE(F37:V37,6),LARGE(F37:V37,7),LARGE(F37:V37,8)),IF(AA37=9,AVERAGE(LARGE(F37:V37,1),LARGE(F37:V37,2),LARGE(F37:V37,3),LARGE(F37:V37,4),LARGE(F37:V37,5),LARGE(F37:V37,6),LARGE(F37:V37,7),LARGE(F37:V37,8),LARGE(F37:V37,9)),IF(AA37&gt;9,AVERAGE(LARGE(F37:V37,1),LARGE(F37:V37,2),LARGE(F37:V37,3),LARGE(F37:V37,4),LARGE(F37:V37,5),LARGE(F37:V37,6),LARGE(F37:V37,7),LARGE(F37:V37,8),LARGE(F37:V37,9),LARGE(F37:V37,10)))))))))))))</f>
        <v>10.428571428571429</v>
      </c>
      <c r="AC37" s="1"/>
      <c r="AD37" s="1"/>
      <c r="AE37" s="10"/>
      <c r="AF37" s="10"/>
      <c r="AG37" s="10"/>
      <c r="AH37" s="202"/>
      <c r="AI37" s="202"/>
      <c r="AJ37" s="205"/>
      <c r="AK37" s="10"/>
      <c r="AL37" s="10"/>
      <c r="AM37" s="10"/>
    </row>
    <row r="38" spans="1:39" s="6" customFormat="1" ht="13" customHeight="1" x14ac:dyDescent="0.2">
      <c r="A38" s="54" t="s">
        <v>76</v>
      </c>
      <c r="B38" s="2" t="s">
        <v>141</v>
      </c>
      <c r="C38" s="2"/>
      <c r="D38" s="211">
        <v>35.5</v>
      </c>
      <c r="E38" s="13" t="s">
        <v>6</v>
      </c>
      <c r="F38" s="8">
        <v>6</v>
      </c>
      <c r="G38" s="8">
        <v>10</v>
      </c>
      <c r="H38" s="8"/>
      <c r="I38" s="8"/>
      <c r="J38" s="350">
        <v>15</v>
      </c>
      <c r="K38" s="8"/>
      <c r="L38" s="8"/>
      <c r="M38" s="8"/>
      <c r="N38" s="8"/>
      <c r="O38" s="8"/>
      <c r="P38" s="8">
        <v>10</v>
      </c>
      <c r="Q38" s="8"/>
      <c r="R38" s="8">
        <v>15</v>
      </c>
      <c r="S38" s="350">
        <v>15</v>
      </c>
      <c r="T38" s="8"/>
      <c r="U38" s="8"/>
      <c r="V38" s="20"/>
      <c r="W38" s="17">
        <f t="shared" si="1"/>
        <v>71</v>
      </c>
      <c r="Y38" s="27"/>
      <c r="Z38" s="27"/>
      <c r="AA38" s="27">
        <f>COUNT(F38:V38)</f>
        <v>6</v>
      </c>
      <c r="AB38" s="28">
        <f>IF(AA38=0,0,IF(AA38=1,AVERAGE(LARGE(F38:V38,1)),IF(AA38=2,AVERAGE(LARGE(F38:V38,1),LARGE(F38:V38,2)),IF(AA38=3,AVERAGE(LARGE(F38:V38,1),LARGE(F38:V38,2),LARGE(F38:V38,3)),IF(AA38=4,AVERAGE(LARGE(F38:V38,1),LARGE(F38:V38,2),LARGE(F38:V38,3),LARGE(F38:V38,4)),IF(AA38=5,AVERAGE(LARGE(F38:V38,1),LARGE(F38:V38,2),LARGE(F38:V38,3),LARGE(F38:V38,4),LARGE(F38:V38,5)),IF(AA38=6,AVERAGE(LARGE(F38:V38,1),LARGE(F38:V38,2),LARGE(F38:V38,3),LARGE(F38:V38,4),LARGE(F38:V38,5),LARGE(F38:V38,6)),IF(AA38=7,AVERAGE(LARGE(F38:V38,1),LARGE(F38:V38,2),LARGE(F38:V38,3),LARGE(F38:V38,4),LARGE(F38:V38,5),LARGE(F38:V38,6),LARGE(F38:V38,7)),IF(AA38=8,AVERAGE(LARGE(F38:V38,1),LARGE(F38:V38,2),LARGE(F38:V38,3),LARGE(F38:V38,4),LARGE(F38:V38,5),LARGE(F38:V38,6),LARGE(F38:V38,7),LARGE(F38:V38,8)),IF(AA38=9,AVERAGE(LARGE(F38:V38,1),LARGE(F38:V38,2),LARGE(F38:V38,3),LARGE(F38:V38,4),LARGE(F38:V38,5),LARGE(F38:V38,6),LARGE(F38:V38,7),LARGE(F38:V38,8),LARGE(F38:V38,9)),IF(AA38&gt;9,AVERAGE(LARGE(F38:V38,1),LARGE(F38:V38,2),LARGE(F38:V38,3),LARGE(F38:V38,4),LARGE(F38:V38,5),LARGE(F38:V38,6),LARGE(F38:V38,7),LARGE(F38:V38,8),LARGE(F38:V38,9),LARGE(F38:V38,10)))))))))))))</f>
        <v>11.833333333333334</v>
      </c>
      <c r="AC38" s="10"/>
      <c r="AD38" s="10"/>
      <c r="AE38" s="10"/>
      <c r="AF38" s="10"/>
      <c r="AG38" s="10"/>
      <c r="AH38" s="202"/>
      <c r="AI38" s="202"/>
      <c r="AJ38" s="204"/>
      <c r="AK38" s="10"/>
      <c r="AL38" s="10"/>
      <c r="AM38" s="10"/>
    </row>
    <row r="39" spans="1:39" s="6" customFormat="1" ht="13" customHeight="1" x14ac:dyDescent="0.2">
      <c r="A39" s="54" t="s">
        <v>158</v>
      </c>
      <c r="B39" s="2" t="s">
        <v>159</v>
      </c>
      <c r="C39" s="2"/>
      <c r="D39" s="211">
        <v>34.090000000000003</v>
      </c>
      <c r="E39" s="13" t="s">
        <v>6</v>
      </c>
      <c r="F39" s="8"/>
      <c r="G39" s="8"/>
      <c r="H39" s="8"/>
      <c r="I39" s="8"/>
      <c r="J39" s="8">
        <v>8</v>
      </c>
      <c r="K39" s="8"/>
      <c r="L39" s="8"/>
      <c r="M39" s="8"/>
      <c r="N39" s="8"/>
      <c r="O39" s="8">
        <v>13</v>
      </c>
      <c r="P39" s="8"/>
      <c r="Q39" s="8">
        <v>13</v>
      </c>
      <c r="R39" s="8">
        <v>12</v>
      </c>
      <c r="S39" s="8">
        <v>11</v>
      </c>
      <c r="T39" s="8">
        <v>14</v>
      </c>
      <c r="U39" s="8"/>
      <c r="V39" s="20"/>
      <c r="W39" s="17">
        <f t="shared" si="1"/>
        <v>71</v>
      </c>
      <c r="X39" s="1"/>
      <c r="Y39" s="27"/>
      <c r="Z39" s="30"/>
      <c r="AA39" s="27"/>
      <c r="AB39" s="28"/>
      <c r="AC39" s="1"/>
      <c r="AD39" s="1"/>
      <c r="AH39" s="201"/>
      <c r="AI39" s="201"/>
      <c r="AJ39" s="130"/>
    </row>
    <row r="40" spans="1:39" s="6" customFormat="1" ht="13" customHeight="1" x14ac:dyDescent="0.2">
      <c r="A40" s="7" t="s">
        <v>18</v>
      </c>
      <c r="B40" s="8" t="s">
        <v>145</v>
      </c>
      <c r="C40" s="2"/>
      <c r="D40" s="211">
        <v>38.1</v>
      </c>
      <c r="E40" s="13" t="s">
        <v>6</v>
      </c>
      <c r="F40" s="8"/>
      <c r="G40" s="8">
        <v>12</v>
      </c>
      <c r="H40" s="8">
        <v>14</v>
      </c>
      <c r="I40" s="8">
        <v>14</v>
      </c>
      <c r="J40" s="8">
        <v>10</v>
      </c>
      <c r="K40" s="8"/>
      <c r="L40" s="8"/>
      <c r="M40" s="8"/>
      <c r="N40" s="8"/>
      <c r="O40" s="350">
        <v>15</v>
      </c>
      <c r="P40" s="8"/>
      <c r="Q40" s="8"/>
      <c r="R40" s="8"/>
      <c r="S40" s="8"/>
      <c r="T40" s="8"/>
      <c r="U40" s="8"/>
      <c r="V40" s="8"/>
      <c r="W40" s="17">
        <f t="shared" si="1"/>
        <v>65</v>
      </c>
      <c r="X40" s="1"/>
      <c r="Y40" s="27"/>
      <c r="Z40" s="27"/>
      <c r="AA40" s="27"/>
      <c r="AB40" s="28"/>
      <c r="AE40" s="1"/>
      <c r="AF40" s="1"/>
      <c r="AG40" s="1"/>
      <c r="AH40" s="202"/>
      <c r="AI40" s="202"/>
      <c r="AJ40" s="207"/>
      <c r="AK40" s="1"/>
      <c r="AL40" s="1"/>
      <c r="AM40" s="1"/>
    </row>
    <row r="41" spans="1:39" s="1" customFormat="1" ht="13" customHeight="1" x14ac:dyDescent="0.2">
      <c r="A41" s="7" t="s">
        <v>123</v>
      </c>
      <c r="B41" s="8" t="s">
        <v>157</v>
      </c>
      <c r="C41" s="2"/>
      <c r="D41" s="210">
        <v>44.29</v>
      </c>
      <c r="E41" s="13" t="s">
        <v>6</v>
      </c>
      <c r="F41" s="8"/>
      <c r="G41" s="8">
        <v>8</v>
      </c>
      <c r="H41" s="8"/>
      <c r="I41" s="8"/>
      <c r="J41" s="8">
        <v>15</v>
      </c>
      <c r="K41" s="8"/>
      <c r="L41" s="8"/>
      <c r="M41" s="8">
        <v>12</v>
      </c>
      <c r="N41" s="8"/>
      <c r="O41" s="350">
        <v>15</v>
      </c>
      <c r="P41" s="8"/>
      <c r="Q41" s="8"/>
      <c r="R41" s="8"/>
      <c r="S41" s="8"/>
      <c r="T41" s="8">
        <v>11</v>
      </c>
      <c r="U41" s="8"/>
      <c r="V41" s="8"/>
      <c r="W41" s="17">
        <f t="shared" ref="W41:W57" si="2">SUM(F41:V41)</f>
        <v>61</v>
      </c>
      <c r="Y41" s="27"/>
      <c r="Z41" s="27"/>
      <c r="AA41" s="27"/>
      <c r="AB41" s="28"/>
      <c r="AC41" s="6"/>
      <c r="AD41" s="6"/>
      <c r="AH41" s="202"/>
      <c r="AI41" s="202"/>
      <c r="AJ41" s="207"/>
    </row>
    <row r="42" spans="1:39" s="10" customFormat="1" ht="13" customHeight="1" x14ac:dyDescent="0.2">
      <c r="A42" s="54" t="s">
        <v>28</v>
      </c>
      <c r="B42" s="2" t="s">
        <v>143</v>
      </c>
      <c r="C42" s="8"/>
      <c r="D42" s="210">
        <v>37.08</v>
      </c>
      <c r="E42" s="14" t="s">
        <v>6</v>
      </c>
      <c r="F42" s="8">
        <v>5</v>
      </c>
      <c r="G42" s="8">
        <v>7</v>
      </c>
      <c r="H42" s="8"/>
      <c r="I42" s="8">
        <v>13</v>
      </c>
      <c r="J42" s="8">
        <v>13</v>
      </c>
      <c r="K42" s="8"/>
      <c r="L42" s="8"/>
      <c r="M42" s="8"/>
      <c r="N42" s="8"/>
      <c r="O42" s="8"/>
      <c r="P42" s="8">
        <v>11</v>
      </c>
      <c r="Q42" s="8"/>
      <c r="R42" s="8"/>
      <c r="S42" s="8"/>
      <c r="T42" s="8">
        <v>8</v>
      </c>
      <c r="U42" s="8"/>
      <c r="V42" s="8"/>
      <c r="W42" s="17">
        <f t="shared" si="2"/>
        <v>57</v>
      </c>
      <c r="X42" s="6"/>
      <c r="Y42" s="27"/>
      <c r="Z42" s="27"/>
      <c r="AA42" s="27">
        <f>COUNT(F42:V42)</f>
        <v>6</v>
      </c>
      <c r="AB42" s="28">
        <f>IF(AA42=0,0,IF(AA42=1,AVERAGE(LARGE(F42:V42,1)),IF(AA42=2,AVERAGE(LARGE(F42:V42,1),LARGE(F42:V42,2)),IF(AA42=3,AVERAGE(LARGE(F42:V42,1),LARGE(F42:V42,2),LARGE(F42:V42,3)),IF(AA42=4,AVERAGE(LARGE(F42:V42,1),LARGE(F42:V42,2),LARGE(F42:V42,3),LARGE(F42:V42,4)),IF(AA42=5,AVERAGE(LARGE(F42:V42,1),LARGE(F42:V42,2),LARGE(F42:V42,3),LARGE(F42:V42,4),LARGE(F42:V42,5)),IF(AA42=6,AVERAGE(LARGE(F42:V42,1),LARGE(F42:V42,2),LARGE(F42:V42,3),LARGE(F42:V42,4),LARGE(F42:V42,5),LARGE(F42:V42,6)),IF(AA42=7,AVERAGE(LARGE(F42:V42,1),LARGE(F42:V42,2),LARGE(F42:V42,3),LARGE(F42:V42,4),LARGE(F42:V42,5),LARGE(F42:V42,6),LARGE(F42:V42,7)),IF(AA42=8,AVERAGE(LARGE(F42:V42,1),LARGE(F42:V42,2),LARGE(F42:V42,3),LARGE(F42:V42,4),LARGE(F42:V42,5),LARGE(F42:V42,6),LARGE(F42:V42,7),LARGE(F42:V42,8)),IF(AA42=9,AVERAGE(LARGE(F42:V42,1),LARGE(F42:V42,2),LARGE(F42:V42,3),LARGE(F42:V42,4),LARGE(F42:V42,5),LARGE(F42:V42,6),LARGE(F42:V42,7),LARGE(F42:V42,8),LARGE(F42:V42,9)),IF(AA42&gt;9,AVERAGE(LARGE(F42:V42,1),LARGE(F42:V42,2),LARGE(F42:V42,3),LARGE(F42:V42,4),LARGE(F42:V42,5),LARGE(F42:V42,6),LARGE(F42:V42,7),LARGE(F42:V42,8),LARGE(F42:V42,9),LARGE(F42:V42,10)))))))))))))</f>
        <v>9.5</v>
      </c>
      <c r="AC42" s="6"/>
      <c r="AD42" s="6"/>
      <c r="AE42" s="1"/>
      <c r="AF42" s="1"/>
      <c r="AG42" s="1"/>
      <c r="AH42" s="202"/>
      <c r="AI42" s="202"/>
      <c r="AJ42" s="130"/>
      <c r="AK42" s="1"/>
      <c r="AL42" s="1"/>
      <c r="AM42" s="1"/>
    </row>
    <row r="43" spans="1:39" s="10" customFormat="1" ht="13" customHeight="1" x14ac:dyDescent="0.2">
      <c r="A43" s="7" t="s">
        <v>164</v>
      </c>
      <c r="B43" s="8" t="s">
        <v>165</v>
      </c>
      <c r="C43" s="8"/>
      <c r="D43" s="210">
        <v>41.26</v>
      </c>
      <c r="E43" s="13" t="s">
        <v>6</v>
      </c>
      <c r="F43" s="8"/>
      <c r="G43" s="8"/>
      <c r="H43" s="8"/>
      <c r="I43" s="8"/>
      <c r="J43" s="350">
        <v>15</v>
      </c>
      <c r="K43" s="8">
        <v>8</v>
      </c>
      <c r="L43" s="8"/>
      <c r="M43" s="8"/>
      <c r="N43" s="8">
        <v>14</v>
      </c>
      <c r="O43" s="350">
        <v>15</v>
      </c>
      <c r="P43" s="8"/>
      <c r="Q43" s="8"/>
      <c r="R43" s="8"/>
      <c r="S43" s="8"/>
      <c r="T43" s="8"/>
      <c r="U43" s="8"/>
      <c r="V43" s="20"/>
      <c r="W43" s="17">
        <f t="shared" si="2"/>
        <v>52</v>
      </c>
      <c r="X43" s="6"/>
      <c r="Y43" s="27"/>
      <c r="Z43" s="27"/>
      <c r="AA43" s="27"/>
      <c r="AB43" s="28"/>
      <c r="AH43" s="202"/>
      <c r="AI43" s="202"/>
      <c r="AJ43" s="204"/>
    </row>
    <row r="44" spans="1:39" s="10" customFormat="1" ht="13" customHeight="1" x14ac:dyDescent="0.2">
      <c r="A44" s="7" t="s">
        <v>76</v>
      </c>
      <c r="B44" s="8" t="s">
        <v>175</v>
      </c>
      <c r="C44" s="8"/>
      <c r="D44" s="210">
        <v>38.549999999999997</v>
      </c>
      <c r="E44" s="13" t="s">
        <v>6</v>
      </c>
      <c r="F44" s="8"/>
      <c r="G44" s="8"/>
      <c r="H44" s="8"/>
      <c r="I44" s="8"/>
      <c r="J44" s="350"/>
      <c r="K44" s="8"/>
      <c r="L44" s="8"/>
      <c r="M44" s="8"/>
      <c r="N44" s="8">
        <v>7</v>
      </c>
      <c r="O44" s="8"/>
      <c r="P44" s="8">
        <v>12</v>
      </c>
      <c r="Q44" s="8"/>
      <c r="R44" s="8">
        <v>14</v>
      </c>
      <c r="S44" s="350">
        <v>15</v>
      </c>
      <c r="T44" s="8"/>
      <c r="U44" s="8"/>
      <c r="V44" s="20"/>
      <c r="W44" s="17">
        <f t="shared" si="2"/>
        <v>48</v>
      </c>
      <c r="Y44" s="27" t="str">
        <f>CONCATENATE(TRUNC(Z44),"m ",FIXED(((Z44)-TRUNC(Z44))*60,0),"s")</f>
        <v>40m 35s</v>
      </c>
      <c r="Z44" s="27">
        <v>40.58</v>
      </c>
      <c r="AA44" s="27">
        <f>COUNT(F44:V44)</f>
        <v>4</v>
      </c>
      <c r="AB44" s="28">
        <f>IF(AA44=0,0,IF(AA44=1,AVERAGE(LARGE(F44:V44,1)),IF(AA44=2,AVERAGE(LARGE(F44:V44,1),LARGE(F44:V44,2)),IF(AA44=3,AVERAGE(LARGE(F44:V44,1),LARGE(F44:V44,2),LARGE(F44:V44,3)),IF(AA44=4,AVERAGE(LARGE(F44:V44,1),LARGE(F44:V44,2),LARGE(F44:V44,3),LARGE(F44:V44,4)),IF(AA44=5,AVERAGE(LARGE(F44:V44,1),LARGE(F44:V44,2),LARGE(F44:V44,3),LARGE(F44:V44,4),LARGE(F44:V44,5)),IF(AA44=6,AVERAGE(LARGE(F44:V44,1),LARGE(F44:V44,2),LARGE(F44:V44,3),LARGE(F44:V44,4),LARGE(F44:V44,5),LARGE(F44:V44,6)),IF(AA44=7,AVERAGE(LARGE(F44:V44,1),LARGE(F44:V44,2),LARGE(F44:V44,3),LARGE(F44:V44,4),LARGE(F44:V44,5),LARGE(F44:V44,6),LARGE(F44:V44,7)),IF(AA44=8,AVERAGE(LARGE(F44:V44,1),LARGE(F44:V44,2),LARGE(F44:V44,3),LARGE(F44:V44,4),LARGE(F44:V44,5),LARGE(F44:V44,6),LARGE(F44:V44,7),LARGE(F44:V44,8)),IF(AA44=9,AVERAGE(LARGE(F44:V44,1),LARGE(F44:V44,2),LARGE(F44:V44,3),LARGE(F44:V44,4),LARGE(F44:V44,5),LARGE(F44:V44,6),LARGE(F44:V44,7),LARGE(F44:V44,8),LARGE(F44:V44,9)),IF(AA44&gt;9,AVERAGE(LARGE(F44:V44,1),LARGE(F44:V44,2),LARGE(F44:V44,3),LARGE(F44:V44,4),LARGE(F44:V44,5),LARGE(F44:V44,6),LARGE(F44:V44,7),LARGE(F44:V44,8),LARGE(F44:V44,9),LARGE(F44:V44,10)))))))))))))</f>
        <v>12</v>
      </c>
      <c r="AE44" s="1"/>
      <c r="AF44" s="1"/>
      <c r="AG44" s="1"/>
      <c r="AH44" s="202"/>
      <c r="AI44" s="202"/>
      <c r="AJ44" s="206"/>
      <c r="AK44" s="1"/>
      <c r="AL44" s="1"/>
      <c r="AM44" s="1"/>
    </row>
    <row r="45" spans="1:39" s="1" customFormat="1" ht="13" customHeight="1" x14ac:dyDescent="0.2">
      <c r="A45" s="7" t="s">
        <v>17</v>
      </c>
      <c r="B45" s="8" t="s">
        <v>139</v>
      </c>
      <c r="C45" s="8" t="s">
        <v>54</v>
      </c>
      <c r="D45" s="210">
        <v>31.39</v>
      </c>
      <c r="E45" s="2" t="s">
        <v>6</v>
      </c>
      <c r="F45" s="8">
        <v>14</v>
      </c>
      <c r="G45" s="8">
        <v>13</v>
      </c>
      <c r="H45" s="8"/>
      <c r="I45" s="8"/>
      <c r="J45" s="8"/>
      <c r="K45" s="8"/>
      <c r="L45" s="8"/>
      <c r="M45" s="8">
        <v>13</v>
      </c>
      <c r="N45" s="8"/>
      <c r="O45" s="8"/>
      <c r="P45" s="8"/>
      <c r="Q45" s="8"/>
      <c r="R45" s="8"/>
      <c r="S45" s="8"/>
      <c r="T45" s="8">
        <v>5</v>
      </c>
      <c r="U45" s="8"/>
      <c r="V45" s="20"/>
      <c r="W45" s="17">
        <f t="shared" si="2"/>
        <v>45</v>
      </c>
      <c r="Y45" s="27" t="str">
        <f>CONCATENATE(TRUNC(Z45),"m ",FIXED(((Z45)-TRUNC(Z45))*60,0),"s")</f>
        <v>0m 0s</v>
      </c>
      <c r="Z45" s="30"/>
      <c r="AA45" s="27">
        <f>COUNT(F45:V45)</f>
        <v>4</v>
      </c>
      <c r="AB45" s="28">
        <f>IF(AA45=0,0,IF(AA45=1,AVERAGE(LARGE(F45:V45,1)),IF(AA45=2,AVERAGE(LARGE(F45:V45,1),LARGE(F45:V45,2)),IF(AA45=3,AVERAGE(LARGE(F45:V45,1),LARGE(F45:V45,2),LARGE(F45:V45,3)),IF(AA45=4,AVERAGE(LARGE(F45:V45,1),LARGE(F45:V45,2),LARGE(F45:V45,3),LARGE(F45:V45,4)),IF(AA45=5,AVERAGE(LARGE(F45:V45,1),LARGE(F45:V45,2),LARGE(F45:V45,3),LARGE(F45:V45,4),LARGE(F45:V45,5)),IF(AA45=6,AVERAGE(LARGE(F45:V45,1),LARGE(F45:V45,2),LARGE(F45:V45,3),LARGE(F45:V45,4),LARGE(F45:V45,5),LARGE(F45:V45,6)),IF(AA45=7,AVERAGE(LARGE(F45:V45,1),LARGE(F45:V45,2),LARGE(F45:V45,3),LARGE(F45:V45,4),LARGE(F45:V45,5),LARGE(F45:V45,6),LARGE(F45:V45,7)),IF(AA45=8,AVERAGE(LARGE(F45:V45,1),LARGE(F45:V45,2),LARGE(F45:V45,3),LARGE(F45:V45,4),LARGE(F45:V45,5),LARGE(F45:V45,6),LARGE(F45:V45,7),LARGE(F45:V45,8)),IF(AA45=9,AVERAGE(LARGE(F45:V45,1),LARGE(F45:V45,2),LARGE(F45:V45,3),LARGE(F45:V45,4),LARGE(F45:V45,5),LARGE(F45:V45,6),LARGE(F45:V45,7),LARGE(F45:V45,8),LARGE(F45:V45,9)),IF(AA45&gt;9,AVERAGE(LARGE(F45:V45,1),LARGE(F45:V45,2),LARGE(F45:V45,3),LARGE(F45:V45,4),LARGE(F45:V45,5),LARGE(F45:V45,6),LARGE(F45:V45,7),LARGE(F45:V45,8),LARGE(F45:V45,9),LARGE(F45:V45,10)))))))))))))</f>
        <v>11.25</v>
      </c>
      <c r="AE45" s="6"/>
      <c r="AF45" s="6"/>
      <c r="AG45" s="6"/>
      <c r="AH45" s="201"/>
      <c r="AI45" s="201"/>
      <c r="AJ45" s="130"/>
      <c r="AK45" s="6"/>
      <c r="AL45" s="6"/>
      <c r="AM45" s="6"/>
    </row>
    <row r="46" spans="1:39" s="1" customFormat="1" ht="13" customHeight="1" x14ac:dyDescent="0.2">
      <c r="A46" s="54" t="s">
        <v>25</v>
      </c>
      <c r="B46" s="2" t="s">
        <v>153</v>
      </c>
      <c r="C46" s="8" t="s">
        <v>53</v>
      </c>
      <c r="D46" s="210">
        <v>39.51</v>
      </c>
      <c r="E46" s="2" t="s">
        <v>6</v>
      </c>
      <c r="F46" s="8">
        <v>10</v>
      </c>
      <c r="G46" s="8"/>
      <c r="H46" s="8"/>
      <c r="I46" s="8">
        <v>11</v>
      </c>
      <c r="J46" s="8"/>
      <c r="K46" s="8">
        <v>12</v>
      </c>
      <c r="L46" s="8"/>
      <c r="M46" s="8"/>
      <c r="N46" s="8">
        <v>9</v>
      </c>
      <c r="O46" s="8"/>
      <c r="P46" s="8"/>
      <c r="Q46" s="8"/>
      <c r="R46" s="8"/>
      <c r="S46" s="8"/>
      <c r="T46" s="8"/>
      <c r="U46" s="8"/>
      <c r="V46" s="20"/>
      <c r="W46" s="17">
        <f t="shared" si="2"/>
        <v>42</v>
      </c>
      <c r="Y46" s="27"/>
      <c r="Z46" s="30"/>
      <c r="AA46" s="27"/>
      <c r="AB46" s="28"/>
      <c r="AE46" s="6"/>
      <c r="AF46" s="6"/>
      <c r="AG46" s="6"/>
      <c r="AH46" s="201"/>
      <c r="AI46" s="201"/>
      <c r="AJ46" s="130"/>
      <c r="AK46" s="6"/>
      <c r="AL46" s="6"/>
      <c r="AM46" s="6"/>
    </row>
    <row r="47" spans="1:39" s="1" customFormat="1" ht="13" customHeight="1" x14ac:dyDescent="0.2">
      <c r="A47" s="54" t="s">
        <v>48</v>
      </c>
      <c r="B47" s="2" t="s">
        <v>129</v>
      </c>
      <c r="C47" s="2" t="s">
        <v>52</v>
      </c>
      <c r="D47" s="210">
        <v>34.409999999999997</v>
      </c>
      <c r="E47" s="2" t="s">
        <v>6</v>
      </c>
      <c r="F47" s="8">
        <v>4</v>
      </c>
      <c r="G47" s="8">
        <v>4</v>
      </c>
      <c r="H47" s="8"/>
      <c r="I47" s="8"/>
      <c r="J47" s="350">
        <v>15</v>
      </c>
      <c r="K47" s="8"/>
      <c r="L47" s="8"/>
      <c r="M47" s="8"/>
      <c r="N47" s="8"/>
      <c r="O47" s="8"/>
      <c r="P47" s="8"/>
      <c r="Q47" s="8"/>
      <c r="R47" s="8"/>
      <c r="S47" s="350">
        <v>15</v>
      </c>
      <c r="T47" s="8"/>
      <c r="U47" s="8"/>
      <c r="V47" s="20"/>
      <c r="W47" s="17">
        <f t="shared" si="2"/>
        <v>38</v>
      </c>
      <c r="Y47" s="27"/>
      <c r="Z47" s="30"/>
      <c r="AA47" s="27"/>
      <c r="AB47" s="28"/>
      <c r="AE47" s="6"/>
      <c r="AF47" s="6"/>
      <c r="AG47" s="6"/>
      <c r="AH47" s="201"/>
      <c r="AI47" s="201"/>
      <c r="AJ47" s="130"/>
      <c r="AK47" s="6"/>
      <c r="AL47" s="6"/>
      <c r="AM47" s="6"/>
    </row>
    <row r="48" spans="1:39" s="1" customFormat="1" ht="13" customHeight="1" x14ac:dyDescent="0.2">
      <c r="A48" s="7" t="s">
        <v>172</v>
      </c>
      <c r="B48" s="8" t="s">
        <v>173</v>
      </c>
      <c r="C48" s="8"/>
      <c r="D48" s="210">
        <v>33.04</v>
      </c>
      <c r="E48" s="2" t="s">
        <v>6</v>
      </c>
      <c r="F48" s="8"/>
      <c r="G48" s="8"/>
      <c r="H48" s="8"/>
      <c r="I48" s="8"/>
      <c r="J48" s="350"/>
      <c r="K48" s="8"/>
      <c r="L48" s="8"/>
      <c r="M48" s="8"/>
      <c r="N48" s="8">
        <v>8</v>
      </c>
      <c r="O48" s="8">
        <v>14</v>
      </c>
      <c r="P48" s="8">
        <v>13</v>
      </c>
      <c r="Q48" s="8"/>
      <c r="R48" s="8"/>
      <c r="S48" s="8"/>
      <c r="T48" s="8"/>
      <c r="U48" s="8"/>
      <c r="V48" s="20"/>
      <c r="W48" s="17">
        <f t="shared" si="2"/>
        <v>35</v>
      </c>
      <c r="Y48" s="27" t="str">
        <f>CONCATENATE(TRUNC(Z48),"m ",FIXED(((Z48)-TRUNC(Z48))*60,0),"s")</f>
        <v>33m 59s</v>
      </c>
      <c r="Z48" s="27">
        <v>33.979999999999997</v>
      </c>
      <c r="AA48" s="27">
        <f>COUNT(F48:V48)</f>
        <v>3</v>
      </c>
      <c r="AB48" s="28">
        <f>IF(AA48=0,0,IF(AA48=1,AVERAGE(LARGE(F48:V48,1)),IF(AA48=2,AVERAGE(LARGE(F48:V48,1),LARGE(F48:V48,2)),IF(AA48=3,AVERAGE(LARGE(F48:V48,1),LARGE(F48:V48,2),LARGE(F48:V48,3)),IF(AA48=4,AVERAGE(LARGE(F48:V48,1),LARGE(F48:V48,2),LARGE(F48:V48,3),LARGE(F48:V48,4)),IF(AA48=5,AVERAGE(LARGE(F48:V48,1),LARGE(F48:V48,2),LARGE(F48:V48,3),LARGE(F48:V48,4),LARGE(F48:V48,5)),IF(AA48=6,AVERAGE(LARGE(F48:V48,1),LARGE(F48:V48,2),LARGE(F48:V48,3),LARGE(F48:V48,4),LARGE(F48:V48,5),LARGE(F48:V48,6)),IF(AA48=7,AVERAGE(LARGE(F48:V48,1),LARGE(F48:V48,2),LARGE(F48:V48,3),LARGE(F48:V48,4),LARGE(F48:V48,5),LARGE(F48:V48,6),LARGE(F48:V48,7)),IF(AA48=8,AVERAGE(LARGE(F48:V48,1),LARGE(F48:V48,2),LARGE(F48:V48,3),LARGE(F48:V48,4),LARGE(F48:V48,5),LARGE(F48:V48,6),LARGE(F48:V48,7),LARGE(F48:V48,8)),IF(AA48=9,AVERAGE(LARGE(F48:V48,1),LARGE(F48:V48,2),LARGE(F48:V48,3),LARGE(F48:V48,4),LARGE(F48:V48,5),LARGE(F48:V48,6),LARGE(F48:V48,7),LARGE(F48:V48,8),LARGE(F48:V48,9)),IF(AA48&gt;9,AVERAGE(LARGE(F48:V48,1),LARGE(F48:V48,2),LARGE(F48:V48,3),LARGE(F48:V48,4),LARGE(F48:V48,5),LARGE(F48:V48,6),LARGE(F48:V48,7),LARGE(F48:V48,8),LARGE(F48:V48,9),LARGE(F48:V48,10)))))))))))))</f>
        <v>11.666666666666666</v>
      </c>
      <c r="AC48" s="10"/>
      <c r="AD48" s="10"/>
      <c r="AE48" s="10"/>
      <c r="AF48" s="10"/>
      <c r="AG48" s="10"/>
      <c r="AH48" s="203"/>
      <c r="AI48" s="130"/>
      <c r="AJ48" s="129"/>
      <c r="AK48" s="10"/>
      <c r="AL48" s="10"/>
      <c r="AM48" s="10"/>
    </row>
    <row r="49" spans="1:39" s="1" customFormat="1" ht="13" customHeight="1" x14ac:dyDescent="0.2">
      <c r="A49" s="54" t="s">
        <v>82</v>
      </c>
      <c r="B49" s="2" t="s">
        <v>151</v>
      </c>
      <c r="C49" s="2"/>
      <c r="D49" s="210">
        <v>47.41</v>
      </c>
      <c r="E49" s="2" t="s">
        <v>6</v>
      </c>
      <c r="F49" s="8">
        <v>7</v>
      </c>
      <c r="G49" s="8"/>
      <c r="H49" s="8"/>
      <c r="I49" s="8"/>
      <c r="J49" s="350">
        <v>15</v>
      </c>
      <c r="K49" s="8"/>
      <c r="L49" s="8"/>
      <c r="M49" s="8"/>
      <c r="N49" s="8"/>
      <c r="O49" s="8"/>
      <c r="P49" s="8"/>
      <c r="Q49" s="8"/>
      <c r="R49" s="8"/>
      <c r="S49" s="8"/>
      <c r="T49" s="8">
        <v>13</v>
      </c>
      <c r="U49" s="8"/>
      <c r="V49" s="20"/>
      <c r="W49" s="17">
        <f t="shared" si="2"/>
        <v>35</v>
      </c>
      <c r="X49" s="6"/>
      <c r="Y49" s="27"/>
      <c r="Z49" s="27"/>
      <c r="AA49" s="27">
        <f>COUNT(F49:V49)</f>
        <v>3</v>
      </c>
      <c r="AB49" s="28">
        <f>IF(AA49=0,0,IF(AA49=1,AVERAGE(LARGE(F49:V49,1)),IF(AA49=2,AVERAGE(LARGE(F49:V49,1),LARGE(F49:V49,2)),IF(AA49=3,AVERAGE(LARGE(F49:V49,1),LARGE(F49:V49,2),LARGE(F49:V49,3)),IF(AA49=4,AVERAGE(LARGE(F49:V49,1),LARGE(F49:V49,2),LARGE(F49:V49,3),LARGE(F49:V49,4)),IF(AA49=5,AVERAGE(LARGE(F49:V49,1),LARGE(F49:V49,2),LARGE(F49:V49,3),LARGE(F49:V49,4),LARGE(F49:V49,5)),IF(AA49=6,AVERAGE(LARGE(F49:V49,1),LARGE(F49:V49,2),LARGE(F49:V49,3),LARGE(F49:V49,4),LARGE(F49:V49,5),LARGE(F49:V49,6)),IF(AA49=7,AVERAGE(LARGE(F49:V49,1),LARGE(F49:V49,2),LARGE(F49:V49,3),LARGE(F49:V49,4),LARGE(F49:V49,5),LARGE(F49:V49,6),LARGE(F49:V49,7)),IF(AA49=8,AVERAGE(LARGE(F49:V49,1),LARGE(F49:V49,2),LARGE(F49:V49,3),LARGE(F49:V49,4),LARGE(F49:V49,5),LARGE(F49:V49,6),LARGE(F49:V49,7),LARGE(F49:V49,8)),IF(AA49=9,AVERAGE(LARGE(F49:V49,1),LARGE(F49:V49,2),LARGE(F49:V49,3),LARGE(F49:V49,4),LARGE(F49:V49,5),LARGE(F49:V49,6),LARGE(F49:V49,7),LARGE(F49:V49,8),LARGE(F49:V49,9)),IF(AA49&gt;9,AVERAGE(LARGE(F49:V49,1),LARGE(F49:V49,2),LARGE(F49:V49,3),LARGE(F49:V49,4),LARGE(F49:V49,5),LARGE(F49:V49,6),LARGE(F49:V49,7),LARGE(F49:V49,8),LARGE(F49:V49,9),LARGE(F49:V49,10)))))))))))))</f>
        <v>11.666666666666666</v>
      </c>
      <c r="AC49" s="10"/>
      <c r="AD49" s="10"/>
      <c r="AH49" s="202"/>
      <c r="AI49" s="202"/>
      <c r="AJ49" s="208"/>
    </row>
    <row r="50" spans="1:39" s="1" customFormat="1" ht="13" customHeight="1" x14ac:dyDescent="0.2">
      <c r="A50" s="7" t="s">
        <v>22</v>
      </c>
      <c r="B50" s="8" t="s">
        <v>163</v>
      </c>
      <c r="C50" s="8"/>
      <c r="D50" s="210">
        <v>37.450000000000003</v>
      </c>
      <c r="E50" s="2" t="s">
        <v>6</v>
      </c>
      <c r="F50" s="8"/>
      <c r="G50" s="8"/>
      <c r="H50" s="8"/>
      <c r="I50" s="8"/>
      <c r="J50" s="350">
        <v>15</v>
      </c>
      <c r="K50" s="8"/>
      <c r="L50" s="8"/>
      <c r="M50" s="8"/>
      <c r="N50" s="8"/>
      <c r="O50" s="350">
        <v>15</v>
      </c>
      <c r="P50" s="8"/>
      <c r="Q50" s="8"/>
      <c r="R50" s="8"/>
      <c r="S50" s="8"/>
      <c r="T50" s="8"/>
      <c r="U50" s="8"/>
      <c r="V50" s="20"/>
      <c r="W50" s="17">
        <f t="shared" si="2"/>
        <v>30</v>
      </c>
      <c r="Y50" s="27"/>
      <c r="Z50" s="30"/>
      <c r="AA50" s="27"/>
      <c r="AB50" s="28"/>
      <c r="AE50" s="6"/>
      <c r="AF50" s="6"/>
      <c r="AG50" s="6"/>
      <c r="AH50" s="201"/>
      <c r="AI50" s="201"/>
      <c r="AJ50" s="130"/>
      <c r="AK50" s="6"/>
      <c r="AL50" s="6"/>
      <c r="AM50" s="6"/>
    </row>
    <row r="51" spans="1:39" s="1" customFormat="1" ht="13" customHeight="1" x14ac:dyDescent="0.2">
      <c r="A51" s="54" t="s">
        <v>32</v>
      </c>
      <c r="B51" s="2" t="s">
        <v>149</v>
      </c>
      <c r="C51" s="2"/>
      <c r="D51" s="210">
        <v>54.31</v>
      </c>
      <c r="E51" s="2" t="s">
        <v>6</v>
      </c>
      <c r="F51" s="8">
        <v>3</v>
      </c>
      <c r="G51" s="8">
        <v>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50">
        <v>15</v>
      </c>
      <c r="T51" s="8"/>
      <c r="U51" s="8"/>
      <c r="V51" s="20"/>
      <c r="W51" s="17">
        <f t="shared" si="2"/>
        <v>23</v>
      </c>
      <c r="Y51" s="27"/>
      <c r="Z51" s="30"/>
      <c r="AA51" s="27"/>
      <c r="AB51" s="28"/>
      <c r="AE51" s="6"/>
      <c r="AF51" s="6"/>
      <c r="AG51" s="6"/>
      <c r="AH51" s="201"/>
      <c r="AI51" s="201"/>
      <c r="AJ51" s="130"/>
      <c r="AK51" s="6"/>
      <c r="AL51" s="6"/>
      <c r="AM51" s="6"/>
    </row>
    <row r="52" spans="1:39" s="1" customFormat="1" ht="13" customHeight="1" x14ac:dyDescent="0.2">
      <c r="A52" s="7" t="s">
        <v>92</v>
      </c>
      <c r="B52" s="8" t="s">
        <v>138</v>
      </c>
      <c r="C52" s="8"/>
      <c r="D52" s="210">
        <v>33.49</v>
      </c>
      <c r="E52" s="2" t="s">
        <v>6</v>
      </c>
      <c r="F52" s="8"/>
      <c r="G52" s="8"/>
      <c r="H52" s="8"/>
      <c r="I52" s="8"/>
      <c r="J52" s="350">
        <v>15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0"/>
      <c r="W52" s="17">
        <f t="shared" si="2"/>
        <v>15</v>
      </c>
      <c r="Y52" s="27"/>
      <c r="Z52" s="30"/>
      <c r="AA52" s="27"/>
      <c r="AB52" s="28"/>
      <c r="AE52" s="6"/>
      <c r="AF52" s="6"/>
      <c r="AG52" s="6"/>
      <c r="AH52" s="201"/>
      <c r="AI52" s="201"/>
      <c r="AJ52" s="130"/>
      <c r="AK52" s="6"/>
      <c r="AL52" s="6"/>
      <c r="AM52" s="6"/>
    </row>
    <row r="53" spans="1:39" s="1" customFormat="1" ht="13" customHeight="1" x14ac:dyDescent="0.2">
      <c r="A53" s="7" t="s">
        <v>21</v>
      </c>
      <c r="B53" s="8" t="s">
        <v>166</v>
      </c>
      <c r="C53" s="8"/>
      <c r="D53" s="210">
        <v>34.159999999999997</v>
      </c>
      <c r="E53" s="2" t="s">
        <v>6</v>
      </c>
      <c r="F53" s="8"/>
      <c r="G53" s="8"/>
      <c r="H53" s="8"/>
      <c r="I53" s="8"/>
      <c r="J53" s="350">
        <v>15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20"/>
      <c r="W53" s="17">
        <f t="shared" si="2"/>
        <v>15</v>
      </c>
      <c r="Y53" s="27"/>
      <c r="Z53" s="30"/>
      <c r="AA53" s="27"/>
      <c r="AB53" s="28"/>
      <c r="AE53" s="6"/>
      <c r="AF53" s="6"/>
      <c r="AG53" s="6"/>
      <c r="AH53" s="201"/>
      <c r="AI53" s="201"/>
      <c r="AJ53" s="130"/>
      <c r="AK53" s="6"/>
      <c r="AL53" s="6"/>
      <c r="AM53" s="6"/>
    </row>
    <row r="54" spans="1:39" s="1" customFormat="1" ht="13" customHeight="1" x14ac:dyDescent="0.2">
      <c r="A54" s="7" t="s">
        <v>20</v>
      </c>
      <c r="B54" s="8" t="s">
        <v>181</v>
      </c>
      <c r="C54" s="8"/>
      <c r="D54" s="210">
        <v>38.53</v>
      </c>
      <c r="E54" s="2" t="s">
        <v>6</v>
      </c>
      <c r="F54" s="8"/>
      <c r="G54" s="8"/>
      <c r="H54" s="8"/>
      <c r="I54" s="8"/>
      <c r="J54" s="350"/>
      <c r="K54" s="8"/>
      <c r="L54" s="8"/>
      <c r="M54" s="8"/>
      <c r="N54" s="8"/>
      <c r="O54" s="8"/>
      <c r="P54" s="8"/>
      <c r="Q54" s="8">
        <v>11</v>
      </c>
      <c r="R54" s="8"/>
      <c r="S54" s="8"/>
      <c r="T54" s="8"/>
      <c r="U54" s="8"/>
      <c r="V54" s="20"/>
      <c r="W54" s="17">
        <f t="shared" si="2"/>
        <v>11</v>
      </c>
      <c r="Y54" s="27"/>
      <c r="Z54" s="30"/>
      <c r="AA54" s="27"/>
      <c r="AB54" s="28"/>
      <c r="AE54" s="6"/>
      <c r="AF54" s="6"/>
      <c r="AG54" s="6"/>
      <c r="AH54" s="201"/>
      <c r="AI54" s="201"/>
      <c r="AJ54" s="130"/>
      <c r="AK54" s="6"/>
      <c r="AL54" s="6"/>
      <c r="AM54" s="6"/>
    </row>
    <row r="55" spans="1:39" s="1" customFormat="1" ht="13" customHeight="1" x14ac:dyDescent="0.2">
      <c r="A55" s="7" t="s">
        <v>120</v>
      </c>
      <c r="B55" s="8" t="s">
        <v>177</v>
      </c>
      <c r="C55" s="8"/>
      <c r="D55" s="211">
        <v>38.5</v>
      </c>
      <c r="E55" s="2" t="s">
        <v>6</v>
      </c>
      <c r="F55" s="8"/>
      <c r="G55" s="8"/>
      <c r="H55" s="8"/>
      <c r="I55" s="8"/>
      <c r="J55" s="350"/>
      <c r="K55" s="8"/>
      <c r="L55" s="8"/>
      <c r="M55" s="8"/>
      <c r="N55" s="8"/>
      <c r="O55" s="8">
        <v>11</v>
      </c>
      <c r="P55" s="8"/>
      <c r="Q55" s="8"/>
      <c r="R55" s="8"/>
      <c r="S55" s="8"/>
      <c r="T55" s="8"/>
      <c r="U55" s="8"/>
      <c r="V55" s="20"/>
      <c r="W55" s="17">
        <f t="shared" si="2"/>
        <v>11</v>
      </c>
      <c r="Y55" s="27"/>
      <c r="Z55" s="30"/>
      <c r="AA55" s="27"/>
      <c r="AB55" s="28"/>
      <c r="AE55" s="6"/>
      <c r="AF55" s="6"/>
      <c r="AG55" s="6"/>
      <c r="AH55" s="201"/>
      <c r="AI55" s="201"/>
      <c r="AJ55" s="130"/>
      <c r="AK55" s="6"/>
      <c r="AL55" s="6"/>
      <c r="AM55" s="6"/>
    </row>
    <row r="56" spans="1:39" s="1" customFormat="1" ht="13" customHeight="1" x14ac:dyDescent="0.2">
      <c r="A56" s="71" t="s">
        <v>186</v>
      </c>
      <c r="B56" s="344" t="s">
        <v>187</v>
      </c>
      <c r="C56" s="344"/>
      <c r="D56" s="372"/>
      <c r="E56" s="368" t="s">
        <v>6</v>
      </c>
      <c r="F56" s="344"/>
      <c r="G56" s="344"/>
      <c r="H56" s="344"/>
      <c r="I56" s="344"/>
      <c r="J56" s="373"/>
      <c r="K56" s="344"/>
      <c r="L56" s="344"/>
      <c r="M56" s="344"/>
      <c r="N56" s="344"/>
      <c r="O56" s="344"/>
      <c r="P56" s="344"/>
      <c r="Q56" s="344"/>
      <c r="R56" s="344"/>
      <c r="S56" s="344"/>
      <c r="T56" s="344">
        <v>9</v>
      </c>
      <c r="U56" s="344"/>
      <c r="V56" s="370"/>
      <c r="W56" s="17">
        <f t="shared" si="2"/>
        <v>9</v>
      </c>
      <c r="Y56" s="27"/>
      <c r="Z56" s="30"/>
      <c r="AA56" s="27"/>
      <c r="AB56" s="28"/>
      <c r="AE56" s="6"/>
      <c r="AF56" s="6"/>
      <c r="AG56" s="6"/>
      <c r="AH56" s="201"/>
      <c r="AI56" s="201"/>
      <c r="AJ56" s="130"/>
      <c r="AK56" s="6"/>
      <c r="AL56" s="6"/>
      <c r="AM56" s="6"/>
    </row>
    <row r="57" spans="1:39" s="1" customFormat="1" ht="13" customHeight="1" thickBot="1" x14ac:dyDescent="0.25">
      <c r="A57" s="58" t="s">
        <v>182</v>
      </c>
      <c r="B57" s="9" t="s">
        <v>183</v>
      </c>
      <c r="C57" s="9"/>
      <c r="D57" s="212"/>
      <c r="E57" s="61" t="s">
        <v>6</v>
      </c>
      <c r="F57" s="9"/>
      <c r="G57" s="9"/>
      <c r="H57" s="9"/>
      <c r="I57" s="9"/>
      <c r="J57" s="363"/>
      <c r="K57" s="9"/>
      <c r="L57" s="9"/>
      <c r="M57" s="9"/>
      <c r="N57" s="9"/>
      <c r="O57" s="9"/>
      <c r="P57" s="9"/>
      <c r="Q57" s="9">
        <v>9</v>
      </c>
      <c r="R57" s="9"/>
      <c r="S57" s="9"/>
      <c r="T57" s="9"/>
      <c r="U57" s="9"/>
      <c r="V57" s="62"/>
      <c r="W57" s="59">
        <f t="shared" si="2"/>
        <v>9</v>
      </c>
      <c r="Y57" s="27" t="str">
        <f>CONCATENATE(TRUNC(Z57),"m ",FIXED(((Z57)-TRUNC(Z57))*60,0),"s")</f>
        <v>35m 46s</v>
      </c>
      <c r="Z57" s="27">
        <v>35.76</v>
      </c>
      <c r="AA57" s="27">
        <f>COUNT(F57:V57)</f>
        <v>1</v>
      </c>
      <c r="AB57" s="28">
        <f>IF(AA57=0,0,IF(AA57=1,AVERAGE(LARGE(F57:V57,1)),IF(AA57=2,AVERAGE(LARGE(F57:V57,1),LARGE(F57:V57,2)),IF(AA57=3,AVERAGE(LARGE(F57:V57,1),LARGE(F57:V57,2),LARGE(F57:V57,3)),IF(AA57=4,AVERAGE(LARGE(F57:V57,1),LARGE(F57:V57,2),LARGE(F57:V57,3),LARGE(F57:V57,4)),IF(AA57=5,AVERAGE(LARGE(F57:V57,1),LARGE(F57:V57,2),LARGE(F57:V57,3),LARGE(F57:V57,4),LARGE(F57:V57,5)),IF(AA57=6,AVERAGE(LARGE(F57:V57,1),LARGE(F57:V57,2),LARGE(F57:V57,3),LARGE(F57:V57,4),LARGE(F57:V57,5),LARGE(F57:V57,6)),IF(AA57=7,AVERAGE(LARGE(F57:V57,1),LARGE(F57:V57,2),LARGE(F57:V57,3),LARGE(F57:V57,4),LARGE(F57:V57,5),LARGE(F57:V57,6),LARGE(F57:V57,7)),IF(AA57=8,AVERAGE(LARGE(F57:V57,1),LARGE(F57:V57,2),LARGE(F57:V57,3),LARGE(F57:V57,4),LARGE(F57:V57,5),LARGE(F57:V57,6),LARGE(F57:V57,7),LARGE(F57:V57,8)),IF(AA57=9,AVERAGE(LARGE(F57:V57,1),LARGE(F57:V57,2),LARGE(F57:V57,3),LARGE(F57:V57,4),LARGE(F57:V57,5),LARGE(F57:V57,6),LARGE(F57:V57,7),LARGE(F57:V57,8),LARGE(F57:V57,9)),IF(AA57&gt;9,AVERAGE(LARGE(F57:V57,1),LARGE(F57:V57,2),LARGE(F57:V57,3),LARGE(F57:V57,4),LARGE(F57:V57,5),LARGE(F57:V57,6),LARGE(F57:V57,7),LARGE(F57:V57,8),LARGE(F57:V57,9),LARGE(F57:V57,10)))))))))))))</f>
        <v>9</v>
      </c>
      <c r="AH57" s="202"/>
      <c r="AI57" s="202"/>
      <c r="AJ57" s="208"/>
    </row>
    <row r="58" spans="1:39" x14ac:dyDescent="0.2">
      <c r="AH58" s="202"/>
      <c r="AI58" s="202"/>
      <c r="AJ58" s="207"/>
    </row>
    <row r="59" spans="1:39" x14ac:dyDescent="0.2">
      <c r="AH59" s="202"/>
      <c r="AI59" s="202"/>
      <c r="AJ59" s="207"/>
    </row>
    <row r="60" spans="1:39" x14ac:dyDescent="0.2">
      <c r="AH60" s="201"/>
      <c r="AI60" s="201"/>
      <c r="AJ60" s="130"/>
    </row>
    <row r="61" spans="1:39" x14ac:dyDescent="0.2">
      <c r="AH61" s="202"/>
      <c r="AI61" s="202"/>
      <c r="AJ61" s="130"/>
    </row>
    <row r="62" spans="1:39" x14ac:dyDescent="0.2">
      <c r="AH62" s="202"/>
      <c r="AI62" s="202"/>
      <c r="AJ62" s="209"/>
    </row>
  </sheetData>
  <autoFilter ref="A6:AB57"/>
  <sortState ref="A7:AM10">
    <sortCondition descending="1" ref="W7:W10"/>
  </sortState>
  <conditionalFormatting sqref="AI31:AI57">
    <cfRule type="expression" dxfId="10" priority="1" stopIfTrue="1">
      <formula>AND(AI31=$AY31,NOT($AY31=0))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4"/>
  <sheetViews>
    <sheetView zoomScale="110" zoomScaleNormal="110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T24" sqref="T24"/>
    </sheetView>
  </sheetViews>
  <sheetFormatPr baseColWidth="10" defaultColWidth="8.83203125" defaultRowHeight="15" x14ac:dyDescent="0.2"/>
  <cols>
    <col min="1" max="1" width="9.33203125" customWidth="1"/>
    <col min="2" max="2" width="11.1640625" customWidth="1"/>
    <col min="3" max="3" width="4" hidden="1" customWidth="1"/>
    <col min="4" max="4" width="7.33203125" customWidth="1"/>
    <col min="5" max="5" width="2.33203125" customWidth="1"/>
    <col min="6" max="6" width="3.6640625" style="23" customWidth="1"/>
    <col min="7" max="7" width="3.6640625" customWidth="1"/>
    <col min="8" max="9" width="3.6640625" style="23" customWidth="1"/>
    <col min="10" max="10" width="3.6640625" customWidth="1"/>
    <col min="11" max="11" width="3.6640625" style="12" customWidth="1"/>
    <col min="12" max="13" width="3.6640625" style="21" customWidth="1"/>
    <col min="14" max="14" width="4.33203125" style="21" customWidth="1"/>
    <col min="15" max="15" width="4.83203125" style="21" customWidth="1"/>
    <col min="16" max="17" width="3.6640625" style="21" customWidth="1"/>
    <col min="18" max="19" width="3.6640625" customWidth="1"/>
    <col min="20" max="20" width="4.33203125" style="12" customWidth="1"/>
    <col min="21" max="22" width="3.6640625" customWidth="1"/>
    <col min="23" max="23" width="5.33203125" customWidth="1"/>
    <col min="24" max="24" width="0" hidden="1" customWidth="1"/>
    <col min="25" max="25" width="8.33203125" style="31" hidden="1" customWidth="1"/>
    <col min="26" max="26" width="1.33203125" style="31" hidden="1" customWidth="1"/>
    <col min="27" max="30" width="0" hidden="1" customWidth="1"/>
  </cols>
  <sheetData>
    <row r="1" spans="1:36" s="1" customFormat="1" ht="83.25" customHeight="1" x14ac:dyDescent="0.2">
      <c r="A1" s="18" t="s">
        <v>57</v>
      </c>
      <c r="B1" s="3" t="s">
        <v>2</v>
      </c>
      <c r="C1" s="3"/>
      <c r="D1" s="155" t="s">
        <v>104</v>
      </c>
      <c r="E1" s="15"/>
      <c r="F1" s="65" t="s">
        <v>61</v>
      </c>
      <c r="G1" s="65" t="s">
        <v>15</v>
      </c>
      <c r="H1" s="72" t="s">
        <v>83</v>
      </c>
      <c r="I1" s="73" t="s">
        <v>41</v>
      </c>
      <c r="J1" s="40" t="s">
        <v>47</v>
      </c>
      <c r="K1" s="73" t="s">
        <v>42</v>
      </c>
      <c r="L1" s="74" t="s">
        <v>12</v>
      </c>
      <c r="M1" s="72" t="s">
        <v>84</v>
      </c>
      <c r="N1" s="73" t="s">
        <v>43</v>
      </c>
      <c r="O1" s="40" t="s">
        <v>16</v>
      </c>
      <c r="P1" s="73" t="s">
        <v>44</v>
      </c>
      <c r="Q1" s="74" t="s">
        <v>13</v>
      </c>
      <c r="R1" s="73" t="s">
        <v>45</v>
      </c>
      <c r="S1" s="43" t="s">
        <v>67</v>
      </c>
      <c r="T1" s="75" t="s">
        <v>14</v>
      </c>
      <c r="U1" s="46" t="s">
        <v>46</v>
      </c>
      <c r="V1" s="76" t="s">
        <v>85</v>
      </c>
      <c r="W1" s="16" t="s">
        <v>8</v>
      </c>
      <c r="X1" s="19"/>
      <c r="Y1" s="30"/>
      <c r="Z1" s="30"/>
    </row>
    <row r="2" spans="1:36" ht="12" customHeight="1" thickBot="1" x14ac:dyDescent="0.25">
      <c r="A2" s="24" t="s">
        <v>58</v>
      </c>
      <c r="B2" s="4" t="s">
        <v>7</v>
      </c>
      <c r="C2" s="4"/>
      <c r="D2" s="154"/>
      <c r="E2" s="25"/>
      <c r="F2" s="66" t="s">
        <v>5</v>
      </c>
      <c r="G2" s="66" t="s">
        <v>5</v>
      </c>
      <c r="H2" s="77" t="s">
        <v>3</v>
      </c>
      <c r="I2" s="78" t="s">
        <v>6</v>
      </c>
      <c r="J2" s="41" t="s">
        <v>6</v>
      </c>
      <c r="K2" s="78" t="s">
        <v>6</v>
      </c>
      <c r="L2" s="79" t="s">
        <v>6</v>
      </c>
      <c r="M2" s="77" t="s">
        <v>3</v>
      </c>
      <c r="N2" s="78" t="s">
        <v>6</v>
      </c>
      <c r="O2" s="41" t="s">
        <v>11</v>
      </c>
      <c r="P2" s="78" t="s">
        <v>6</v>
      </c>
      <c r="Q2" s="79" t="s">
        <v>4</v>
      </c>
      <c r="R2" s="78" t="s">
        <v>6</v>
      </c>
      <c r="S2" s="44" t="s">
        <v>6</v>
      </c>
      <c r="T2" s="80" t="s">
        <v>5</v>
      </c>
      <c r="U2" s="47" t="s">
        <v>6</v>
      </c>
      <c r="V2" s="81" t="s">
        <v>3</v>
      </c>
      <c r="W2" s="26"/>
    </row>
    <row r="3" spans="1:36" s="1" customFormat="1" ht="42" customHeight="1" thickBot="1" x14ac:dyDescent="0.25">
      <c r="A3" s="32"/>
      <c r="B3" s="33" t="s">
        <v>0</v>
      </c>
      <c r="C3" s="33"/>
      <c r="D3" s="34"/>
      <c r="E3" s="34"/>
      <c r="F3" s="67">
        <v>42757</v>
      </c>
      <c r="G3" s="67">
        <v>42778</v>
      </c>
      <c r="H3" s="82">
        <v>42469</v>
      </c>
      <c r="I3" s="83">
        <v>41375</v>
      </c>
      <c r="J3" s="42">
        <v>41752</v>
      </c>
      <c r="K3" s="83">
        <v>41768</v>
      </c>
      <c r="L3" s="84">
        <v>41421</v>
      </c>
      <c r="M3" s="82">
        <v>42525</v>
      </c>
      <c r="N3" s="83">
        <v>41796</v>
      </c>
      <c r="O3" s="42">
        <v>42535</v>
      </c>
      <c r="P3" s="83">
        <v>41459</v>
      </c>
      <c r="Q3" s="84">
        <v>42197</v>
      </c>
      <c r="R3" s="83">
        <v>41859</v>
      </c>
      <c r="S3" s="45">
        <v>42637</v>
      </c>
      <c r="T3" s="85">
        <v>42278</v>
      </c>
      <c r="U3" s="48">
        <v>41934</v>
      </c>
      <c r="V3" s="86"/>
      <c r="W3" s="22"/>
      <c r="Y3" s="29" t="s">
        <v>63</v>
      </c>
      <c r="Z3" s="30"/>
      <c r="AA3" s="29" t="s">
        <v>65</v>
      </c>
      <c r="AB3" s="29" t="s">
        <v>64</v>
      </c>
    </row>
    <row r="4" spans="1:36" s="1" customFormat="1" ht="20" customHeight="1" thickBot="1" x14ac:dyDescent="0.25">
      <c r="A4" s="69" t="s">
        <v>78</v>
      </c>
      <c r="B4" s="33"/>
      <c r="C4" s="33"/>
      <c r="D4" s="34"/>
      <c r="E4" s="34" t="s">
        <v>4</v>
      </c>
      <c r="F4" s="68">
        <v>1</v>
      </c>
      <c r="G4" s="68">
        <v>2</v>
      </c>
      <c r="H4" s="87">
        <v>3</v>
      </c>
      <c r="I4" s="88">
        <v>4</v>
      </c>
      <c r="J4" s="49">
        <v>5</v>
      </c>
      <c r="K4" s="88">
        <v>6</v>
      </c>
      <c r="L4" s="89">
        <v>7</v>
      </c>
      <c r="M4" s="87">
        <v>8</v>
      </c>
      <c r="N4" s="88">
        <v>9</v>
      </c>
      <c r="O4" s="49">
        <v>10</v>
      </c>
      <c r="P4" s="88">
        <v>11</v>
      </c>
      <c r="Q4" s="89">
        <v>12</v>
      </c>
      <c r="R4" s="88">
        <v>13</v>
      </c>
      <c r="S4" s="50">
        <v>14</v>
      </c>
      <c r="T4" s="90">
        <v>15</v>
      </c>
      <c r="U4" s="51">
        <v>16</v>
      </c>
      <c r="V4" s="91">
        <v>17</v>
      </c>
      <c r="W4" s="52"/>
      <c r="Y4" s="29"/>
      <c r="Z4" s="30"/>
      <c r="AA4" s="29"/>
      <c r="AB4" s="29"/>
    </row>
    <row r="5" spans="1:36" s="1" customFormat="1" ht="20" customHeight="1" x14ac:dyDescent="0.2">
      <c r="A5" s="69" t="s">
        <v>1</v>
      </c>
      <c r="B5" s="33"/>
      <c r="C5" s="33"/>
      <c r="D5" s="34"/>
      <c r="E5" s="34" t="s">
        <v>6</v>
      </c>
      <c r="F5" s="92">
        <v>5</v>
      </c>
      <c r="G5" s="92">
        <v>5</v>
      </c>
      <c r="H5" s="92">
        <v>6.21</v>
      </c>
      <c r="I5" s="92">
        <v>5</v>
      </c>
      <c r="J5" s="92">
        <v>4.2</v>
      </c>
      <c r="K5" s="92">
        <v>5</v>
      </c>
      <c r="L5" s="92">
        <v>4.2</v>
      </c>
      <c r="M5" s="92">
        <v>13.1</v>
      </c>
      <c r="N5" s="92">
        <v>5</v>
      </c>
      <c r="O5" s="93">
        <v>6.21</v>
      </c>
      <c r="P5" s="92">
        <v>5</v>
      </c>
      <c r="Q5" s="92">
        <v>5.8</v>
      </c>
      <c r="R5" s="92">
        <v>5</v>
      </c>
      <c r="S5" s="94"/>
      <c r="T5" s="94">
        <v>5</v>
      </c>
      <c r="U5" s="95">
        <v>8.4</v>
      </c>
      <c r="V5" s="96">
        <v>3.1</v>
      </c>
      <c r="W5" s="52"/>
      <c r="Y5" s="29"/>
      <c r="Z5" s="30"/>
      <c r="AA5" s="29"/>
      <c r="AB5" s="29"/>
    </row>
    <row r="6" spans="1:36" s="1" customFormat="1" ht="11.25" customHeight="1" thickBot="1" x14ac:dyDescent="0.25">
      <c r="A6" s="35" t="s">
        <v>10</v>
      </c>
      <c r="B6" s="36"/>
      <c r="C6" s="36" t="s">
        <v>49</v>
      </c>
      <c r="D6" s="37"/>
      <c r="E6" s="37"/>
      <c r="F6" s="38">
        <v>5</v>
      </c>
      <c r="G6" s="38">
        <v>6</v>
      </c>
      <c r="H6" s="38">
        <v>7</v>
      </c>
      <c r="I6" s="38">
        <v>4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15</v>
      </c>
      <c r="P6" s="38">
        <v>14</v>
      </c>
      <c r="Q6" s="38">
        <v>13</v>
      </c>
      <c r="R6" s="38">
        <v>17</v>
      </c>
      <c r="S6" s="38"/>
      <c r="T6" s="38">
        <v>18</v>
      </c>
      <c r="U6" s="38">
        <v>19</v>
      </c>
      <c r="V6" s="38">
        <v>21</v>
      </c>
      <c r="W6" s="39" t="s">
        <v>9</v>
      </c>
      <c r="Y6" s="30"/>
      <c r="Z6" s="30"/>
    </row>
    <row r="7" spans="1:36" s="6" customFormat="1" ht="13" customHeight="1" x14ac:dyDescent="0.2">
      <c r="A7" s="340" t="s">
        <v>81</v>
      </c>
      <c r="B7" s="341" t="s">
        <v>126</v>
      </c>
      <c r="C7" s="341" t="s">
        <v>51</v>
      </c>
      <c r="D7" s="342">
        <v>45.17</v>
      </c>
      <c r="E7" s="341" t="s">
        <v>4</v>
      </c>
      <c r="F7" s="341">
        <v>11</v>
      </c>
      <c r="G7" s="341">
        <v>14</v>
      </c>
      <c r="H7" s="341"/>
      <c r="I7" s="341">
        <v>12</v>
      </c>
      <c r="J7" s="341">
        <v>15</v>
      </c>
      <c r="K7" s="341">
        <v>13</v>
      </c>
      <c r="L7" s="341"/>
      <c r="M7" s="341"/>
      <c r="N7" s="341">
        <v>14</v>
      </c>
      <c r="O7" s="341"/>
      <c r="P7" s="341">
        <v>13</v>
      </c>
      <c r="Q7" s="341"/>
      <c r="R7" s="341">
        <v>15</v>
      </c>
      <c r="S7" s="341"/>
      <c r="T7" s="341"/>
      <c r="U7" s="341"/>
      <c r="V7" s="341">
        <v>15</v>
      </c>
      <c r="W7" s="343">
        <f>SUM(F7:V7)</f>
        <v>122</v>
      </c>
      <c r="Y7" s="27" t="str">
        <f>CONCATENATE(TRUNC(Z7),"m ",FIXED(((Z7)-TRUNC(Z7))*60,0),"s")</f>
        <v>39m 27s</v>
      </c>
      <c r="Z7" s="27">
        <v>39.450000000000003</v>
      </c>
      <c r="AA7" s="27">
        <f>COUNT(F7:V7)</f>
        <v>9</v>
      </c>
      <c r="AB7" s="28">
        <f>IF(AA7=0,0,IF(AA7=1,AVERAGE(LARGE(F7:V7,1)),IF(AA7=2,AVERAGE(LARGE(F7:V7,1),LARGE(F7:V7,2)),IF(AA7=3,AVERAGE(LARGE(F7:V7,1),LARGE(F7:V7,2),LARGE(F7:V7,3)),IF(AA7=4,AVERAGE(LARGE(F7:V7,1),LARGE(F7:V7,2),LARGE(F7:V7,3),LARGE(F7:V7,4)),IF(AA7=5,AVERAGE(LARGE(F7:V7,1),LARGE(F7:V7,2),LARGE(F7:V7,3),LARGE(F7:V7,4),LARGE(F7:V7,5)),IF(AA7=6,AVERAGE(LARGE(F7:V7,1),LARGE(F7:V7,2),LARGE(F7:V7,3),LARGE(F7:V7,4),LARGE(F7:V7,5),LARGE(F7:V7,6)),IF(AA7=7,AVERAGE(LARGE(F7:V7,1),LARGE(F7:V7,2),LARGE(F7:V7,3),LARGE(F7:V7,4),LARGE(F7:V7,5),LARGE(F7:V7,6),LARGE(F7:V7,7)),IF(AA7=8,AVERAGE(LARGE(F7:V7,1),LARGE(F7:V7,2),LARGE(F7:V7,3),LARGE(F7:V7,4),LARGE(F7:V7,5),LARGE(F7:V7,6),LARGE(F7:V7,7),LARGE(F7:V7,8)),IF(AA7=9,AVERAGE(LARGE(F7:V7,1),LARGE(F7:V7,2),LARGE(F7:V7,3),LARGE(F7:V7,4),LARGE(F7:V7,5),LARGE(F7:V7,6),LARGE(F7:V7,7),LARGE(F7:V7,8),LARGE(F7:V7,9)),IF(AA7&gt;9,AVERAGE(LARGE(F7:V7,1),LARGE(F7:V7,2),LARGE(F7:V7,3),LARGE(F7:V7,4),LARGE(F7:V7,5),LARGE(F7:V7,6),LARGE(F7:V7,7),LARGE(F7:V7,8),LARGE(F7:V7,9),LARGE(F7:V7,10)))))))))))))</f>
        <v>13.555555555555555</v>
      </c>
    </row>
    <row r="8" spans="1:36" s="6" customFormat="1" ht="13" customHeight="1" x14ac:dyDescent="0.2">
      <c r="A8" s="7" t="s">
        <v>71</v>
      </c>
      <c r="B8" s="8" t="s">
        <v>130</v>
      </c>
      <c r="C8" s="8"/>
      <c r="D8" s="182">
        <v>48.44</v>
      </c>
      <c r="E8" s="8" t="s">
        <v>4</v>
      </c>
      <c r="F8" s="8">
        <v>10</v>
      </c>
      <c r="G8" s="8"/>
      <c r="H8" s="8"/>
      <c r="I8" s="8">
        <v>10</v>
      </c>
      <c r="J8" s="8"/>
      <c r="K8" s="8">
        <v>12</v>
      </c>
      <c r="L8" s="8"/>
      <c r="M8" s="8">
        <v>13</v>
      </c>
      <c r="N8" s="8">
        <v>13</v>
      </c>
      <c r="O8" s="8"/>
      <c r="P8" s="8">
        <v>12</v>
      </c>
      <c r="Q8" s="8"/>
      <c r="R8" s="8">
        <v>14</v>
      </c>
      <c r="S8" s="8"/>
      <c r="T8" s="8"/>
      <c r="U8" s="8"/>
      <c r="V8" s="8">
        <v>14</v>
      </c>
      <c r="W8" s="17">
        <f>SUM(F8:V8)</f>
        <v>98</v>
      </c>
      <c r="Y8" s="27"/>
      <c r="Z8" s="27"/>
      <c r="AA8" s="27"/>
      <c r="AB8" s="28"/>
      <c r="AH8" s="201"/>
      <c r="AI8" s="201"/>
      <c r="AJ8" s="201"/>
    </row>
    <row r="9" spans="1:36" s="6" customFormat="1" ht="13" customHeight="1" x14ac:dyDescent="0.2">
      <c r="A9" s="7" t="s">
        <v>121</v>
      </c>
      <c r="B9" s="8" t="s">
        <v>132</v>
      </c>
      <c r="C9" s="8"/>
      <c r="D9" s="182">
        <v>46.57</v>
      </c>
      <c r="E9" s="8" t="s">
        <v>4</v>
      </c>
      <c r="F9" s="8"/>
      <c r="G9" s="8"/>
      <c r="H9" s="8">
        <v>15</v>
      </c>
      <c r="I9" s="8">
        <v>14</v>
      </c>
      <c r="J9" s="8"/>
      <c r="K9" s="8">
        <v>15</v>
      </c>
      <c r="L9" s="8"/>
      <c r="M9" s="8"/>
      <c r="N9" s="8">
        <v>15</v>
      </c>
      <c r="O9" s="8">
        <v>14</v>
      </c>
      <c r="P9" s="8">
        <v>14</v>
      </c>
      <c r="Q9" s="8"/>
      <c r="R9" s="8"/>
      <c r="S9" s="8"/>
      <c r="T9" s="8"/>
      <c r="U9" s="8"/>
      <c r="V9" s="8"/>
      <c r="W9" s="17">
        <f>SUM(F9:V9)</f>
        <v>87</v>
      </c>
      <c r="Y9" s="27"/>
      <c r="Z9" s="27"/>
      <c r="AA9" s="27"/>
      <c r="AB9" s="28"/>
    </row>
    <row r="10" spans="1:36" s="6" customFormat="1" ht="13" customHeight="1" x14ac:dyDescent="0.2">
      <c r="A10" s="338" t="s">
        <v>119</v>
      </c>
      <c r="B10" s="14" t="s">
        <v>135</v>
      </c>
      <c r="C10" s="14"/>
      <c r="D10" s="181">
        <v>56.41</v>
      </c>
      <c r="E10" s="8" t="s">
        <v>4</v>
      </c>
      <c r="F10" s="14"/>
      <c r="G10" s="14"/>
      <c r="H10" s="14">
        <v>12</v>
      </c>
      <c r="I10" s="14">
        <v>8</v>
      </c>
      <c r="J10" s="14"/>
      <c r="K10" s="14"/>
      <c r="L10" s="14"/>
      <c r="M10" s="14">
        <v>11</v>
      </c>
      <c r="N10" s="14"/>
      <c r="O10" s="14">
        <v>11</v>
      </c>
      <c r="P10" s="14">
        <v>11</v>
      </c>
      <c r="Q10" s="14"/>
      <c r="R10" s="14">
        <v>13</v>
      </c>
      <c r="S10" s="14"/>
      <c r="T10" s="14"/>
      <c r="U10" s="14"/>
      <c r="V10" s="14">
        <v>13</v>
      </c>
      <c r="W10" s="17">
        <f>SUM(F10:V10)</f>
        <v>79</v>
      </c>
      <c r="Y10" s="27"/>
      <c r="Z10" s="27"/>
      <c r="AA10" s="27"/>
      <c r="AB10" s="28"/>
    </row>
    <row r="11" spans="1:36" s="6" customFormat="1" ht="13" customHeight="1" x14ac:dyDescent="0.2">
      <c r="A11" s="338" t="s">
        <v>27</v>
      </c>
      <c r="B11" s="14" t="s">
        <v>125</v>
      </c>
      <c r="C11" s="14" t="s">
        <v>50</v>
      </c>
      <c r="D11" s="181">
        <v>40.43</v>
      </c>
      <c r="E11" s="8" t="s">
        <v>4</v>
      </c>
      <c r="F11" s="14">
        <v>15</v>
      </c>
      <c r="G11" s="14">
        <v>15</v>
      </c>
      <c r="H11" s="14"/>
      <c r="I11" s="14">
        <v>15</v>
      </c>
      <c r="J11" s="14"/>
      <c r="K11" s="14">
        <v>14</v>
      </c>
      <c r="L11" s="14"/>
      <c r="M11" s="14"/>
      <c r="N11" s="14"/>
      <c r="O11" s="14"/>
      <c r="P11" s="14"/>
      <c r="Q11" s="14"/>
      <c r="R11" s="14"/>
      <c r="S11" s="14"/>
      <c r="T11" s="14">
        <v>14</v>
      </c>
      <c r="U11" s="14"/>
      <c r="V11" s="14"/>
      <c r="W11" s="17">
        <f>SUM(F11:V11)</f>
        <v>73</v>
      </c>
      <c r="Y11" s="27" t="str">
        <f>CONCATENATE(TRUNC(Z11),"m ",FIXED(((Z11)-TRUNC(Z11))*60,0),"s")</f>
        <v>39m 10s</v>
      </c>
      <c r="Z11" s="27">
        <v>39.17</v>
      </c>
      <c r="AA11" s="27">
        <f>COUNT(F11:V11)</f>
        <v>5</v>
      </c>
      <c r="AB11" s="28">
        <f>IF(AA11=0,0,IF(AA11=1,AVERAGE(LARGE(F11:V11,1)),IF(AA11=2,AVERAGE(LARGE(F11:V11,1),LARGE(F11:V11,2)),IF(AA11=3,AVERAGE(LARGE(F11:V11,1),LARGE(F11:V11,2),LARGE(F11:V11,3)),IF(AA11=4,AVERAGE(LARGE(F11:V11,1),LARGE(F11:V11,2),LARGE(F11:V11,3),LARGE(F11:V11,4)),IF(AA11=5,AVERAGE(LARGE(F11:V11,1),LARGE(F11:V11,2),LARGE(F11:V11,3),LARGE(F11:V11,4),LARGE(F11:V11,5)),IF(AA11=6,AVERAGE(LARGE(F11:V11,1),LARGE(F11:V11,2),LARGE(F11:V11,3),LARGE(F11:V11,4),LARGE(F11:V11,5),LARGE(F11:V11,6)),IF(AA11=7,AVERAGE(LARGE(F11:V11,1),LARGE(F11:V11,2),LARGE(F11:V11,3),LARGE(F11:V11,4),LARGE(F11:V11,5),LARGE(F11:V11,6),LARGE(F11:V11,7)),IF(AA11=8,AVERAGE(LARGE(F11:V11,1),LARGE(F11:V11,2),LARGE(F11:V11,3),LARGE(F11:V11,4),LARGE(F11:V11,5),LARGE(F11:V11,6),LARGE(F11:V11,7),LARGE(F11:V11,8)),IF(AA11=9,AVERAGE(LARGE(F11:V11,1),LARGE(F11:V11,2),LARGE(F11:V11,3),LARGE(F11:V11,4),LARGE(F11:V11,5),LARGE(F11:V11,6),LARGE(F11:V11,7),LARGE(F11:V11,8),LARGE(F11:V11,9)),IF(AA11&gt;9,AVERAGE(LARGE(F11:V11,1),LARGE(F11:V11,2),LARGE(F11:V11,3),LARGE(F11:V11,4),LARGE(F11:V11,5),LARGE(F11:V11,6),LARGE(F11:V11,7),LARGE(F11:V11,8),LARGE(F11:V11,9),LARGE(F11:V11,10)))))))))))))</f>
        <v>14.6</v>
      </c>
    </row>
    <row r="12" spans="1:36" s="6" customFormat="1" ht="13" customHeight="1" x14ac:dyDescent="0.2">
      <c r="A12" s="338" t="s">
        <v>74</v>
      </c>
      <c r="B12" s="14" t="s">
        <v>131</v>
      </c>
      <c r="C12" s="14"/>
      <c r="D12" s="181">
        <v>47.57</v>
      </c>
      <c r="E12" s="8" t="s">
        <v>4</v>
      </c>
      <c r="F12" s="14"/>
      <c r="G12" s="14">
        <v>13</v>
      </c>
      <c r="H12" s="14">
        <v>13</v>
      </c>
      <c r="I12" s="14">
        <v>9</v>
      </c>
      <c r="J12" s="14"/>
      <c r="K12" s="14"/>
      <c r="L12" s="14"/>
      <c r="M12" s="14">
        <v>12</v>
      </c>
      <c r="N12" s="14">
        <v>12</v>
      </c>
      <c r="O12" s="14"/>
      <c r="P12" s="14"/>
      <c r="Q12" s="14"/>
      <c r="R12" s="14"/>
      <c r="S12" s="14"/>
      <c r="T12" s="14"/>
      <c r="U12" s="14"/>
      <c r="V12" s="14"/>
      <c r="W12" s="17">
        <f t="shared" ref="W7:W25" si="0">SUM(F12:V12)</f>
        <v>59</v>
      </c>
      <c r="Y12" s="27"/>
      <c r="Z12" s="27"/>
      <c r="AA12" s="27"/>
      <c r="AB12" s="28"/>
    </row>
    <row r="13" spans="1:36" s="6" customFormat="1" ht="13" customHeight="1" x14ac:dyDescent="0.2">
      <c r="A13" s="338" t="s">
        <v>80</v>
      </c>
      <c r="B13" s="14" t="s">
        <v>127</v>
      </c>
      <c r="C13" s="14"/>
      <c r="D13" s="181">
        <v>45.19</v>
      </c>
      <c r="E13" s="8" t="s">
        <v>4</v>
      </c>
      <c r="F13" s="14">
        <v>14</v>
      </c>
      <c r="G13" s="14"/>
      <c r="H13" s="14"/>
      <c r="I13" s="14">
        <v>13</v>
      </c>
      <c r="J13" s="14"/>
      <c r="K13" s="14"/>
      <c r="L13" s="14"/>
      <c r="M13" s="14">
        <v>15</v>
      </c>
      <c r="N13" s="14"/>
      <c r="O13" s="14"/>
      <c r="P13" s="14"/>
      <c r="Q13" s="14"/>
      <c r="R13" s="14"/>
      <c r="S13" s="14">
        <v>15</v>
      </c>
      <c r="T13" s="14"/>
      <c r="U13" s="14"/>
      <c r="V13" s="14"/>
      <c r="W13" s="17">
        <f t="shared" si="0"/>
        <v>57</v>
      </c>
      <c r="Y13" s="27"/>
      <c r="Z13" s="27"/>
      <c r="AA13" s="27"/>
      <c r="AB13" s="28"/>
    </row>
    <row r="14" spans="1:36" s="6" customFormat="1" ht="13" customHeight="1" x14ac:dyDescent="0.2">
      <c r="A14" s="338" t="s">
        <v>70</v>
      </c>
      <c r="B14" s="14" t="s">
        <v>138</v>
      </c>
      <c r="C14" s="14"/>
      <c r="D14" s="181">
        <v>46.05</v>
      </c>
      <c r="E14" s="8" t="s">
        <v>4</v>
      </c>
      <c r="F14" s="14">
        <v>13</v>
      </c>
      <c r="G14" s="14"/>
      <c r="H14" s="14"/>
      <c r="I14" s="14"/>
      <c r="J14" s="14"/>
      <c r="K14" s="14"/>
      <c r="L14" s="14"/>
      <c r="M14" s="14"/>
      <c r="N14" s="14"/>
      <c r="O14" s="14"/>
      <c r="P14" s="14">
        <v>15</v>
      </c>
      <c r="Q14" s="14"/>
      <c r="R14" s="14"/>
      <c r="S14" s="14"/>
      <c r="T14" s="14">
        <v>13</v>
      </c>
      <c r="U14" s="14"/>
      <c r="V14" s="14"/>
      <c r="W14" s="17">
        <f t="shared" si="0"/>
        <v>41</v>
      </c>
      <c r="Y14" s="27"/>
      <c r="Z14" s="27"/>
      <c r="AA14" s="27"/>
      <c r="AB14" s="28"/>
    </row>
    <row r="15" spans="1:36" s="6" customFormat="1" ht="13" customHeight="1" x14ac:dyDescent="0.2">
      <c r="A15" s="338" t="s">
        <v>26</v>
      </c>
      <c r="B15" s="14" t="s">
        <v>167</v>
      </c>
      <c r="C15" s="14"/>
      <c r="D15" s="181">
        <v>35.51</v>
      </c>
      <c r="E15" s="8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v>15</v>
      </c>
      <c r="P15" s="14"/>
      <c r="Q15" s="14">
        <v>15</v>
      </c>
      <c r="R15" s="14"/>
      <c r="S15" s="14"/>
      <c r="T15" s="14"/>
      <c r="U15" s="14"/>
      <c r="V15" s="14"/>
      <c r="W15" s="17">
        <f t="shared" si="0"/>
        <v>30</v>
      </c>
      <c r="Y15" s="27"/>
      <c r="Z15" s="27"/>
      <c r="AA15" s="27"/>
      <c r="AB15" s="28"/>
    </row>
    <row r="16" spans="1:36" s="6" customFormat="1" ht="13" customHeight="1" x14ac:dyDescent="0.2">
      <c r="A16" s="338" t="s">
        <v>62</v>
      </c>
      <c r="B16" s="14" t="s">
        <v>160</v>
      </c>
      <c r="C16" s="14"/>
      <c r="D16" s="181">
        <v>48.53</v>
      </c>
      <c r="E16" s="8" t="s">
        <v>4</v>
      </c>
      <c r="F16" s="14"/>
      <c r="G16" s="14"/>
      <c r="H16" s="14"/>
      <c r="I16" s="14"/>
      <c r="J16" s="14"/>
      <c r="K16" s="14"/>
      <c r="L16" s="14"/>
      <c r="M16" s="14">
        <v>14</v>
      </c>
      <c r="N16" s="14"/>
      <c r="O16" s="14">
        <v>13</v>
      </c>
      <c r="P16" s="14"/>
      <c r="Q16" s="14"/>
      <c r="R16" s="14"/>
      <c r="S16" s="14"/>
      <c r="T16" s="14"/>
      <c r="U16" s="14"/>
      <c r="V16" s="14"/>
      <c r="W16" s="17">
        <f t="shared" si="0"/>
        <v>27</v>
      </c>
      <c r="Y16" s="27"/>
      <c r="Z16" s="27"/>
      <c r="AA16" s="27"/>
      <c r="AB16" s="28"/>
    </row>
    <row r="17" spans="1:36" s="6" customFormat="1" ht="13" customHeight="1" x14ac:dyDescent="0.2">
      <c r="A17" s="338" t="s">
        <v>30</v>
      </c>
      <c r="B17" s="14" t="s">
        <v>185</v>
      </c>
      <c r="C17" s="14"/>
      <c r="D17" s="181"/>
      <c r="E17" s="8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15</v>
      </c>
      <c r="U17" s="14"/>
      <c r="V17" s="14"/>
      <c r="W17" s="17">
        <f t="shared" si="0"/>
        <v>15</v>
      </c>
      <c r="Y17" s="27"/>
      <c r="Z17" s="27"/>
      <c r="AA17" s="27"/>
      <c r="AB17" s="28"/>
    </row>
    <row r="18" spans="1:36" s="6" customFormat="1" ht="13" customHeight="1" x14ac:dyDescent="0.2">
      <c r="A18" s="338" t="s">
        <v>117</v>
      </c>
      <c r="B18" s="14" t="s">
        <v>134</v>
      </c>
      <c r="C18" s="14"/>
      <c r="D18" s="181">
        <v>45.16</v>
      </c>
      <c r="E18" s="8" t="s">
        <v>4</v>
      </c>
      <c r="F18" s="14"/>
      <c r="G18" s="14"/>
      <c r="H18" s="14">
        <v>14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7">
        <f t="shared" si="0"/>
        <v>14</v>
      </c>
      <c r="Y18" s="27"/>
      <c r="Z18" s="27"/>
      <c r="AA18" s="27"/>
      <c r="AB18" s="28"/>
    </row>
    <row r="19" spans="1:36" s="6" customFormat="1" ht="13" customHeight="1" x14ac:dyDescent="0.2">
      <c r="A19" s="338" t="s">
        <v>168</v>
      </c>
      <c r="B19" s="14" t="s">
        <v>169</v>
      </c>
      <c r="C19" s="14"/>
      <c r="D19" s="181">
        <v>54.29</v>
      </c>
      <c r="E19" s="8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v>12</v>
      </c>
      <c r="P19" s="14"/>
      <c r="Q19" s="14"/>
      <c r="R19" s="14"/>
      <c r="S19" s="14"/>
      <c r="T19" s="14"/>
      <c r="U19" s="14"/>
      <c r="V19" s="14"/>
      <c r="W19" s="17">
        <f t="shared" si="0"/>
        <v>12</v>
      </c>
      <c r="Y19" s="27"/>
      <c r="Z19" s="27"/>
      <c r="AA19" s="27"/>
      <c r="AB19" s="28"/>
    </row>
    <row r="20" spans="1:36" s="6" customFormat="1" ht="13" customHeight="1" x14ac:dyDescent="0.2">
      <c r="A20" s="338" t="s">
        <v>171</v>
      </c>
      <c r="B20" s="14" t="s">
        <v>170</v>
      </c>
      <c r="C20" s="14"/>
      <c r="D20" s="181">
        <v>58.16</v>
      </c>
      <c r="E20" s="8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>
        <v>10</v>
      </c>
      <c r="P20" s="14"/>
      <c r="Q20" s="14"/>
      <c r="R20" s="14"/>
      <c r="S20" s="14"/>
      <c r="T20" s="14"/>
      <c r="U20" s="14"/>
      <c r="V20" s="14"/>
      <c r="W20" s="17">
        <f t="shared" si="0"/>
        <v>10</v>
      </c>
      <c r="Y20" s="27"/>
      <c r="Z20" s="27"/>
      <c r="AA20" s="27"/>
      <c r="AB20" s="28"/>
    </row>
    <row r="21" spans="1:36" s="6" customFormat="1" ht="13" customHeight="1" x14ac:dyDescent="0.2">
      <c r="A21" s="338" t="s">
        <v>34</v>
      </c>
      <c r="B21" s="14" t="s">
        <v>128</v>
      </c>
      <c r="C21" s="14"/>
      <c r="D21" s="181">
        <v>48.23</v>
      </c>
      <c r="E21" s="14" t="s">
        <v>4</v>
      </c>
      <c r="F21" s="14"/>
      <c r="G21" s="14">
        <v>12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39">
        <f t="shared" si="0"/>
        <v>12</v>
      </c>
      <c r="Y21" s="27"/>
      <c r="Z21" s="27"/>
      <c r="AA21" s="27"/>
      <c r="AB21" s="28"/>
    </row>
    <row r="22" spans="1:36" s="6" customFormat="1" ht="13" customHeight="1" x14ac:dyDescent="0.2">
      <c r="A22" s="7" t="s">
        <v>31</v>
      </c>
      <c r="B22" s="8" t="s">
        <v>129</v>
      </c>
      <c r="C22" s="8"/>
      <c r="D22" s="182">
        <v>45.49</v>
      </c>
      <c r="E22" s="8" t="s">
        <v>4</v>
      </c>
      <c r="F22" s="8">
        <v>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7">
        <f t="shared" si="0"/>
        <v>12</v>
      </c>
      <c r="Y22" s="27" t="str">
        <f>CONCATENATE(TRUNC(Z22),"m ",FIXED(((Z22)-TRUNC(Z22))*60,0),"s")</f>
        <v>40m 10s</v>
      </c>
      <c r="Z22" s="27">
        <v>40.17</v>
      </c>
      <c r="AA22" s="27">
        <f>COUNT(F22:V22)</f>
        <v>1</v>
      </c>
      <c r="AB22" s="28">
        <f>IF(AA22=0,0,IF(AA22=1,AVERAGE(LARGE(F22:V22,1)),IF(AA22=2,AVERAGE(LARGE(F22:V22,1),LARGE(F22:V22,2)),IF(AA22=3,AVERAGE(LARGE(F22:V22,1),LARGE(F22:V22,2),LARGE(F22:V22,3)),IF(AA22=4,AVERAGE(LARGE(F22:V22,1),LARGE(F22:V22,2),LARGE(F22:V22,3),LARGE(F22:V22,4)),IF(AA22=5,AVERAGE(LARGE(F22:V22,1),LARGE(F22:V22,2),LARGE(F22:V22,3),LARGE(F22:V22,4),LARGE(F22:V22,5)),IF(AA22=6,AVERAGE(LARGE(F22:V22,1),LARGE(F22:V22,2),LARGE(F22:V22,3),LARGE(F22:V22,4),LARGE(F22:V22,5),LARGE(F22:V22,6)),IF(AA22=7,AVERAGE(LARGE(F22:V22,1),LARGE(F22:V22,2),LARGE(F22:V22,3),LARGE(F22:V22,4),LARGE(F22:V22,5),LARGE(F22:V22,6),LARGE(F22:V22,7)),IF(AA22=8,AVERAGE(LARGE(F22:V22,1),LARGE(F22:V22,2),LARGE(F22:V22,3),LARGE(F22:V22,4),LARGE(F22:V22,5),LARGE(F22:V22,6),LARGE(F22:V22,7),LARGE(F22:V22,8)),IF(AA22=9,AVERAGE(LARGE(F22:V22,1),LARGE(F22:V22,2),LARGE(F22:V22,3),LARGE(F22:V22,4),LARGE(F22:V22,5),LARGE(F22:V22,6),LARGE(F22:V22,7),LARGE(F22:V22,8),LARGE(F22:V22,9)),IF(AA22&gt;9,AVERAGE(LARGE(F22:V22,1),LARGE(F22:V22,2),LARGE(F22:V22,3),LARGE(F22:V22,4),LARGE(F22:V22,5),LARGE(F22:V22,6),LARGE(F22:V22,7),LARGE(F22:V22,8),LARGE(F22:V22,9),LARGE(F22:V22,10)))))))))))))</f>
        <v>12</v>
      </c>
    </row>
    <row r="23" spans="1:36" s="6" customFormat="1" ht="13" customHeight="1" x14ac:dyDescent="0.2">
      <c r="A23" s="7" t="s">
        <v>118</v>
      </c>
      <c r="B23" s="8" t="s">
        <v>150</v>
      </c>
      <c r="C23" s="8"/>
      <c r="D23" s="182">
        <v>48.41</v>
      </c>
      <c r="E23" s="8" t="s">
        <v>4</v>
      </c>
      <c r="F23" s="8"/>
      <c r="G23" s="8"/>
      <c r="H23" s="8"/>
      <c r="I23" s="8">
        <v>11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7">
        <f t="shared" si="0"/>
        <v>11</v>
      </c>
      <c r="Y23" s="27"/>
      <c r="Z23" s="27"/>
      <c r="AA23" s="27"/>
      <c r="AB23" s="28"/>
    </row>
    <row r="24" spans="1:36" s="6" customFormat="1" ht="13" customHeight="1" x14ac:dyDescent="0.2">
      <c r="A24" s="7" t="s">
        <v>133</v>
      </c>
      <c r="B24" s="8" t="s">
        <v>137</v>
      </c>
      <c r="C24" s="8"/>
      <c r="D24" s="182">
        <v>55.06</v>
      </c>
      <c r="E24" s="8" t="s">
        <v>4</v>
      </c>
      <c r="F24" s="8"/>
      <c r="G24" s="8"/>
      <c r="H24" s="8">
        <v>11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7">
        <f t="shared" si="0"/>
        <v>11</v>
      </c>
      <c r="Y24" s="27"/>
      <c r="Z24" s="27"/>
      <c r="AA24" s="27"/>
      <c r="AB24" s="28"/>
    </row>
    <row r="25" spans="1:36" s="6" customFormat="1" ht="13" customHeight="1" thickBot="1" x14ac:dyDescent="0.25">
      <c r="A25" s="71" t="s">
        <v>118</v>
      </c>
      <c r="B25" s="344" t="s">
        <v>136</v>
      </c>
      <c r="C25" s="344"/>
      <c r="D25" s="348">
        <v>58.4</v>
      </c>
      <c r="E25" s="344" t="s">
        <v>4</v>
      </c>
      <c r="F25" s="344"/>
      <c r="G25" s="344"/>
      <c r="H25" s="344">
        <v>10</v>
      </c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63">
        <f t="shared" si="0"/>
        <v>10</v>
      </c>
      <c r="Y25" s="27"/>
      <c r="Z25" s="27"/>
      <c r="AA25" s="27"/>
      <c r="AB25" s="28"/>
    </row>
    <row r="26" spans="1:36" s="6" customFormat="1" ht="13" customHeight="1" x14ac:dyDescent="0.2">
      <c r="A26" s="276" t="s">
        <v>66</v>
      </c>
      <c r="B26" s="115" t="s">
        <v>140</v>
      </c>
      <c r="C26" s="11" t="s">
        <v>52</v>
      </c>
      <c r="D26" s="346">
        <v>36.299999999999997</v>
      </c>
      <c r="E26" s="5" t="s">
        <v>6</v>
      </c>
      <c r="F26" s="5">
        <v>12</v>
      </c>
      <c r="G26" s="5">
        <v>13</v>
      </c>
      <c r="H26" s="5">
        <v>15</v>
      </c>
      <c r="I26" s="5">
        <v>14</v>
      </c>
      <c r="J26" s="5">
        <v>12</v>
      </c>
      <c r="K26" s="5">
        <v>14</v>
      </c>
      <c r="L26" s="5">
        <v>15</v>
      </c>
      <c r="M26" s="5">
        <v>14</v>
      </c>
      <c r="N26" s="5">
        <v>13</v>
      </c>
      <c r="O26" s="5"/>
      <c r="P26" s="5">
        <v>13</v>
      </c>
      <c r="Q26" s="5">
        <v>13</v>
      </c>
      <c r="R26" s="5">
        <v>12</v>
      </c>
      <c r="S26" s="5">
        <v>13</v>
      </c>
      <c r="T26" s="5">
        <v>13</v>
      </c>
      <c r="U26" s="5"/>
      <c r="V26" s="64"/>
      <c r="W26" s="57">
        <f t="shared" ref="W26:W31" si="1">SUM(F26:V26)</f>
        <v>186</v>
      </c>
      <c r="X26" s="1"/>
      <c r="Y26" s="30"/>
      <c r="Z26" s="30"/>
      <c r="AA26" s="27">
        <f>COUNT(F26:V26)</f>
        <v>14</v>
      </c>
      <c r="AB26" s="28">
        <f>IF(AA26=0,0,IF(AA26=1,AVERAGE(LARGE(F26:V26,1)),IF(AA26=2,AVERAGE(LARGE(F26:V26,1),LARGE(F26:V26,2)),IF(AA26=3,AVERAGE(LARGE(F26:V26,1),LARGE(F26:V26,2),LARGE(F26:V26,3)),IF(AA26=4,AVERAGE(LARGE(F26:V26,1),LARGE(F26:V26,2),LARGE(F26:V26,3),LARGE(F26:V26,4)),IF(AA26=5,AVERAGE(LARGE(F26:V26,1),LARGE(F26:V26,2),LARGE(F26:V26,3),LARGE(F26:V26,4),LARGE(F26:V26,5)),IF(AA26=6,AVERAGE(LARGE(F26:V26,1),LARGE(F26:V26,2),LARGE(F26:V26,3),LARGE(F26:V26,4),LARGE(F26:V26,5),LARGE(F26:V26,6)),IF(AA26=7,AVERAGE(LARGE(F26:V26,1),LARGE(F26:V26,2),LARGE(F26:V26,3),LARGE(F26:V26,4),LARGE(F26:V26,5),LARGE(F26:V26,6),LARGE(F26:V26,7)),IF(AA26=8,AVERAGE(LARGE(F26:V26,1),LARGE(F26:V26,2),LARGE(F26:V26,3),LARGE(F26:V26,4),LARGE(F26:V26,5),LARGE(F26:V26,6),LARGE(F26:V26,7),LARGE(F26:V26,8)),IF(AA26=9,AVERAGE(LARGE(F26:V26,1),LARGE(F26:V26,2),LARGE(F26:V26,3),LARGE(F26:V26,4),LARGE(F26:V26,5),LARGE(F26:V26,6),LARGE(F26:V26,7),LARGE(F26:V26,8),LARGE(F26:V26,9)),IF(AA26&gt;9,AVERAGE(LARGE(F26:V26,1),LARGE(F26:V26,2),LARGE(F26:V26,3),LARGE(F26:V26,4),LARGE(F26:V26,5),LARGE(F26:V26,6),LARGE(F26:V26,7),LARGE(F26:V26,8),LARGE(F26:V26,9),LARGE(F26:V26,10)))))))))))))</f>
        <v>13.7</v>
      </c>
      <c r="AC26" s="1"/>
      <c r="AD26" s="1"/>
      <c r="AE26" s="1"/>
      <c r="AF26" s="1"/>
      <c r="AG26" s="1"/>
      <c r="AH26" s="202"/>
      <c r="AI26" s="202"/>
      <c r="AJ26" s="130"/>
    </row>
    <row r="27" spans="1:36" s="6" customFormat="1" ht="13" customHeight="1" x14ac:dyDescent="0.2">
      <c r="A27" s="54" t="s">
        <v>75</v>
      </c>
      <c r="B27" s="2" t="s">
        <v>152</v>
      </c>
      <c r="C27" s="2"/>
      <c r="D27" s="182">
        <v>27.46</v>
      </c>
      <c r="E27" s="2" t="s">
        <v>6</v>
      </c>
      <c r="F27" s="8">
        <v>15</v>
      </c>
      <c r="G27" s="8">
        <v>15</v>
      </c>
      <c r="H27" s="8"/>
      <c r="I27" s="8">
        <v>15</v>
      </c>
      <c r="J27" s="8">
        <v>15</v>
      </c>
      <c r="K27" s="8">
        <v>15</v>
      </c>
      <c r="L27" s="8"/>
      <c r="M27" s="8"/>
      <c r="N27" s="8">
        <v>15</v>
      </c>
      <c r="O27" s="8"/>
      <c r="P27" s="8">
        <v>15</v>
      </c>
      <c r="Q27" s="8">
        <v>15</v>
      </c>
      <c r="R27" s="8">
        <v>15</v>
      </c>
      <c r="S27" s="8">
        <v>15</v>
      </c>
      <c r="T27" s="8">
        <v>15</v>
      </c>
      <c r="U27" s="8"/>
      <c r="V27" s="20"/>
      <c r="W27" s="17">
        <f t="shared" si="1"/>
        <v>165</v>
      </c>
      <c r="Y27" s="27"/>
      <c r="Z27" s="27"/>
      <c r="AA27" s="27">
        <f>COUNT(F27:V27)</f>
        <v>11</v>
      </c>
      <c r="AB27" s="28">
        <f>IF(AA27=0,0,IF(AA27=1,AVERAGE(LARGE(F27:V27,1)),IF(AA27=2,AVERAGE(LARGE(F27:V27,1),LARGE(F27:V27,2)),IF(AA27=3,AVERAGE(LARGE(F27:V27,1),LARGE(F27:V27,2),LARGE(F27:V27,3)),IF(AA27=4,AVERAGE(LARGE(F27:V27,1),LARGE(F27:V27,2),LARGE(F27:V27,3),LARGE(F27:V27,4)),IF(AA27=5,AVERAGE(LARGE(F27:V27,1),LARGE(F27:V27,2),LARGE(F27:V27,3),LARGE(F27:V27,4),LARGE(F27:V27,5)),IF(AA27=6,AVERAGE(LARGE(F27:V27,1),LARGE(F27:V27,2),LARGE(F27:V27,3),LARGE(F27:V27,4),LARGE(F27:V27,5),LARGE(F27:V27,6)),IF(AA27=7,AVERAGE(LARGE(F27:V27,1),LARGE(F27:V27,2),LARGE(F27:V27,3),LARGE(F27:V27,4),LARGE(F27:V27,5),LARGE(F27:V27,6),LARGE(F27:V27,7)),IF(AA27=8,AVERAGE(LARGE(F27:V27,1),LARGE(F27:V27,2),LARGE(F27:V27,3),LARGE(F27:V27,4),LARGE(F27:V27,5),LARGE(F27:V27,6),LARGE(F27:V27,7),LARGE(F27:V27,8)),IF(AA27=9,AVERAGE(LARGE(F27:V27,1),LARGE(F27:V27,2),LARGE(F27:V27,3),LARGE(F27:V27,4),LARGE(F27:V27,5),LARGE(F27:V27,6),LARGE(F27:V27,7),LARGE(F27:V27,8),LARGE(F27:V27,9)),IF(AA27&gt;9,AVERAGE(LARGE(F27:V27,1),LARGE(F27:V27,2),LARGE(F27:V27,3),LARGE(F27:V27,4),LARGE(F27:V27,5),LARGE(F27:V27,6),LARGE(F27:V27,7),LARGE(F27:V27,8),LARGE(F27:V27,9),LARGE(F27:V27,10)))))))))))))</f>
        <v>15</v>
      </c>
      <c r="AH27" s="202"/>
      <c r="AI27" s="202"/>
      <c r="AJ27" s="130"/>
    </row>
    <row r="28" spans="1:36" s="6" customFormat="1" ht="13" customHeight="1" x14ac:dyDescent="0.2">
      <c r="A28" s="54" t="s">
        <v>21</v>
      </c>
      <c r="B28" s="2" t="s">
        <v>142</v>
      </c>
      <c r="C28" s="2"/>
      <c r="D28" s="182">
        <v>39.36</v>
      </c>
      <c r="E28" s="2" t="s">
        <v>6</v>
      </c>
      <c r="F28" s="8">
        <v>7</v>
      </c>
      <c r="G28" s="8">
        <v>10</v>
      </c>
      <c r="H28" s="8"/>
      <c r="I28" s="8">
        <v>9</v>
      </c>
      <c r="J28" s="8">
        <v>10</v>
      </c>
      <c r="K28" s="8">
        <v>11</v>
      </c>
      <c r="L28" s="8">
        <v>14</v>
      </c>
      <c r="M28" s="8">
        <v>13</v>
      </c>
      <c r="N28" s="8">
        <v>11</v>
      </c>
      <c r="O28" s="8">
        <v>13</v>
      </c>
      <c r="P28" s="8">
        <v>9</v>
      </c>
      <c r="Q28" s="8">
        <v>10</v>
      </c>
      <c r="R28" s="8">
        <v>10</v>
      </c>
      <c r="S28" s="8">
        <v>11</v>
      </c>
      <c r="T28" s="8">
        <v>7</v>
      </c>
      <c r="U28" s="8"/>
      <c r="V28" s="20"/>
      <c r="W28" s="17">
        <f t="shared" si="1"/>
        <v>145</v>
      </c>
      <c r="Y28" s="27"/>
      <c r="Z28" s="27"/>
      <c r="AA28" s="27">
        <f>COUNT(F28:V28)</f>
        <v>14</v>
      </c>
      <c r="AB28" s="28">
        <f>IF(AA28=0,0,IF(AA28=1,AVERAGE(LARGE(F28:V28,1)),IF(AA28=2,AVERAGE(LARGE(F28:V28,1),LARGE(F28:V28,2)),IF(AA28=3,AVERAGE(LARGE(F28:V28,1),LARGE(F28:V28,2),LARGE(F28:V28,3)),IF(AA28=4,AVERAGE(LARGE(F28:V28,1),LARGE(F28:V28,2),LARGE(F28:V28,3),LARGE(F28:V28,4)),IF(AA28=5,AVERAGE(LARGE(F28:V28,1),LARGE(F28:V28,2),LARGE(F28:V28,3),LARGE(F28:V28,4),LARGE(F28:V28,5)),IF(AA28=6,AVERAGE(LARGE(F28:V28,1),LARGE(F28:V28,2),LARGE(F28:V28,3),LARGE(F28:V28,4),LARGE(F28:V28,5),LARGE(F28:V28,6)),IF(AA28=7,AVERAGE(LARGE(F28:V28,1),LARGE(F28:V28,2),LARGE(F28:V28,3),LARGE(F28:V28,4),LARGE(F28:V28,5),LARGE(F28:V28,6),LARGE(F28:V28,7)),IF(AA28=8,AVERAGE(LARGE(F28:V28,1),LARGE(F28:V28,2),LARGE(F28:V28,3),LARGE(F28:V28,4),LARGE(F28:V28,5),LARGE(F28:V28,6),LARGE(F28:V28,7),LARGE(F28:V28,8)),IF(AA28=9,AVERAGE(LARGE(F28:V28,1),LARGE(F28:V28,2),LARGE(F28:V28,3),LARGE(F28:V28,4),LARGE(F28:V28,5),LARGE(F28:V28,6),LARGE(F28:V28,7),LARGE(F28:V28,8),LARGE(F28:V28,9)),IF(AA28&gt;9,AVERAGE(LARGE(F28:V28,1),LARGE(F28:V28,2),LARGE(F28:V28,3),LARGE(F28:V28,4),LARGE(F28:V28,5),LARGE(F28:V28,6),LARGE(F28:V28,7),LARGE(F28:V28,8),LARGE(F28:V28,9),LARGE(F28:V28,10)))))))))))))</f>
        <v>11.3</v>
      </c>
      <c r="AC28" s="10"/>
      <c r="AD28" s="10"/>
      <c r="AE28" s="1"/>
      <c r="AF28" s="1"/>
      <c r="AG28" s="1"/>
      <c r="AH28" s="202"/>
      <c r="AI28" s="202"/>
      <c r="AJ28" s="129"/>
    </row>
    <row r="29" spans="1:36" s="1" customFormat="1" ht="13" customHeight="1" x14ac:dyDescent="0.2">
      <c r="A29" s="54" t="s">
        <v>48</v>
      </c>
      <c r="B29" s="2" t="s">
        <v>144</v>
      </c>
      <c r="C29" s="2" t="s">
        <v>52</v>
      </c>
      <c r="D29" s="182">
        <v>35.03</v>
      </c>
      <c r="E29" s="2" t="s">
        <v>6</v>
      </c>
      <c r="F29" s="8">
        <v>13</v>
      </c>
      <c r="G29" s="8"/>
      <c r="H29" s="8"/>
      <c r="I29" s="8">
        <v>13</v>
      </c>
      <c r="J29" s="8">
        <v>13</v>
      </c>
      <c r="K29" s="8">
        <v>13</v>
      </c>
      <c r="L29" s="8"/>
      <c r="M29" s="8"/>
      <c r="N29" s="8">
        <v>12</v>
      </c>
      <c r="O29" s="8"/>
      <c r="P29" s="8">
        <v>11</v>
      </c>
      <c r="Q29" s="8">
        <v>12</v>
      </c>
      <c r="R29" s="8"/>
      <c r="S29" s="8">
        <v>14</v>
      </c>
      <c r="T29" s="8">
        <v>12</v>
      </c>
      <c r="U29" s="8"/>
      <c r="V29" s="20"/>
      <c r="W29" s="17">
        <f t="shared" si="1"/>
        <v>113</v>
      </c>
      <c r="X29" s="6"/>
      <c r="Y29" s="27" t="str">
        <f>CONCATENATE(TRUNC(Z29),"m ",FIXED(((Z29)-TRUNC(Z29))*60,0),"s")</f>
        <v>34m 8s</v>
      </c>
      <c r="Z29" s="27">
        <v>34.130000000000003</v>
      </c>
      <c r="AA29" s="27">
        <f>COUNT(F29:V29)</f>
        <v>9</v>
      </c>
      <c r="AB29" s="28">
        <f>IF(AA29=0,0,IF(AA29=1,AVERAGE(LARGE(F29:V29,1)),IF(AA29=2,AVERAGE(LARGE(F29:V29,1),LARGE(F29:V29,2)),IF(AA29=3,AVERAGE(LARGE(F29:V29,1),LARGE(F29:V29,2),LARGE(F29:V29,3)),IF(AA29=4,AVERAGE(LARGE(F29:V29,1),LARGE(F29:V29,2),LARGE(F29:V29,3),LARGE(F29:V29,4)),IF(AA29=5,AVERAGE(LARGE(F29:V29,1),LARGE(F29:V29,2),LARGE(F29:V29,3),LARGE(F29:V29,4),LARGE(F29:V29,5)),IF(AA29=6,AVERAGE(LARGE(F29:V29,1),LARGE(F29:V29,2),LARGE(F29:V29,3),LARGE(F29:V29,4),LARGE(F29:V29,5),LARGE(F29:V29,6)),IF(AA29=7,AVERAGE(LARGE(F29:V29,1),LARGE(F29:V29,2),LARGE(F29:V29,3),LARGE(F29:V29,4),LARGE(F29:V29,5),LARGE(F29:V29,6),LARGE(F29:V29,7)),IF(AA29=8,AVERAGE(LARGE(F29:V29,1),LARGE(F29:V29,2),LARGE(F29:V29,3),LARGE(F29:V29,4),LARGE(F29:V29,5),LARGE(F29:V29,6),LARGE(F29:V29,7),LARGE(F29:V29,8)),IF(AA29=9,AVERAGE(LARGE(F29:V29,1),LARGE(F29:V29,2),LARGE(F29:V29,3),LARGE(F29:V29,4),LARGE(F29:V29,5),LARGE(F29:V29,6),LARGE(F29:V29,7),LARGE(F29:V29,8),LARGE(F29:V29,9)),IF(AA29&gt;9,AVERAGE(LARGE(F29:V29,1),LARGE(F29:V29,2),LARGE(F29:V29,3),LARGE(F29:V29,4),LARGE(F29:V29,5),LARGE(F29:V29,6),LARGE(F29:V29,7),LARGE(F29:V29,8),LARGE(F29:V29,9),LARGE(F29:V29,10)))))))))))))</f>
        <v>12.555555555555555</v>
      </c>
      <c r="AC29" s="10"/>
      <c r="AD29" s="10"/>
      <c r="AE29" s="6"/>
      <c r="AF29" s="6"/>
      <c r="AG29" s="6"/>
      <c r="AH29" s="202"/>
      <c r="AI29" s="202"/>
      <c r="AJ29" s="130"/>
    </row>
    <row r="30" spans="1:36" s="10" customFormat="1" ht="13" customHeight="1" x14ac:dyDescent="0.2">
      <c r="A30" s="54" t="s">
        <v>158</v>
      </c>
      <c r="B30" s="2" t="s">
        <v>159</v>
      </c>
      <c r="C30" s="8"/>
      <c r="D30" s="182">
        <v>34.090000000000003</v>
      </c>
      <c r="E30" s="2" t="s">
        <v>6</v>
      </c>
      <c r="F30" s="8"/>
      <c r="G30" s="8"/>
      <c r="H30" s="8"/>
      <c r="I30" s="8"/>
      <c r="J30" s="8">
        <v>14</v>
      </c>
      <c r="K30" s="8"/>
      <c r="L30" s="8"/>
      <c r="M30" s="8"/>
      <c r="N30" s="8"/>
      <c r="O30" s="8">
        <v>14</v>
      </c>
      <c r="P30" s="8"/>
      <c r="Q30" s="8">
        <v>14</v>
      </c>
      <c r="R30" s="8">
        <v>14</v>
      </c>
      <c r="S30" s="8">
        <v>12</v>
      </c>
      <c r="T30" s="8">
        <v>14</v>
      </c>
      <c r="U30" s="8"/>
      <c r="V30" s="20"/>
      <c r="W30" s="17">
        <f t="shared" si="1"/>
        <v>82</v>
      </c>
      <c r="Y30" s="27"/>
      <c r="Z30" s="27"/>
      <c r="AA30" s="27"/>
      <c r="AB30" s="28"/>
      <c r="AE30" s="1"/>
      <c r="AF30" s="1"/>
      <c r="AG30" s="1"/>
      <c r="AH30" s="202"/>
      <c r="AI30" s="202"/>
      <c r="AJ30" s="206"/>
    </row>
    <row r="31" spans="1:36" s="10" customFormat="1" ht="13" customHeight="1" x14ac:dyDescent="0.2">
      <c r="A31" s="54" t="s">
        <v>36</v>
      </c>
      <c r="B31" s="2" t="s">
        <v>148</v>
      </c>
      <c r="C31" s="2" t="s">
        <v>53</v>
      </c>
      <c r="D31" s="182">
        <v>37.340000000000003</v>
      </c>
      <c r="E31" s="2" t="s">
        <v>6</v>
      </c>
      <c r="F31" s="8">
        <v>9</v>
      </c>
      <c r="G31" s="8"/>
      <c r="H31" s="8"/>
      <c r="I31" s="8">
        <v>8</v>
      </c>
      <c r="J31" s="8">
        <v>8</v>
      </c>
      <c r="K31" s="8"/>
      <c r="L31" s="8">
        <v>13</v>
      </c>
      <c r="M31" s="8"/>
      <c r="N31" s="8"/>
      <c r="O31" s="8">
        <v>12</v>
      </c>
      <c r="P31" s="8"/>
      <c r="Q31" s="8"/>
      <c r="R31" s="8">
        <v>9</v>
      </c>
      <c r="S31" s="8"/>
      <c r="T31" s="8"/>
      <c r="U31" s="8"/>
      <c r="V31" s="20"/>
      <c r="W31" s="17">
        <f t="shared" si="1"/>
        <v>59</v>
      </c>
      <c r="X31" s="1"/>
      <c r="Y31" s="27" t="str">
        <f>CONCATENATE(TRUNC(Z31),"m ",FIXED(((Z31)-TRUNC(Z31))*60,0),"s")</f>
        <v>36m 47s</v>
      </c>
      <c r="Z31" s="27">
        <v>36.78</v>
      </c>
      <c r="AA31" s="27">
        <f>COUNT(F31:V31)</f>
        <v>6</v>
      </c>
      <c r="AB31" s="28">
        <f>IF(AA31=0,0,IF(AA31=1,AVERAGE(LARGE(F31:V31,1)),IF(AA31=2,AVERAGE(LARGE(F31:V31,1),LARGE(F31:V31,2)),IF(AA31=3,AVERAGE(LARGE(F31:V31,1),LARGE(F31:V31,2),LARGE(F31:V31,3)),IF(AA31=4,AVERAGE(LARGE(F31:V31,1),LARGE(F31:V31,2),LARGE(F31:V31,3),LARGE(F31:V31,4)),IF(AA31=5,AVERAGE(LARGE(F31:V31,1),LARGE(F31:V31,2),LARGE(F31:V31,3),LARGE(F31:V31,4),LARGE(F31:V31,5)),IF(AA31=6,AVERAGE(LARGE(F31:V31,1),LARGE(F31:V31,2),LARGE(F31:V31,3),LARGE(F31:V31,4),LARGE(F31:V31,5),LARGE(F31:V31,6)),IF(AA31=7,AVERAGE(LARGE(F31:V31,1),LARGE(F31:V31,2),LARGE(F31:V31,3),LARGE(F31:V31,4),LARGE(F31:V31,5),LARGE(F31:V31,6),LARGE(F31:V31,7)),IF(AA31=8,AVERAGE(LARGE(F31:V31,1),LARGE(F31:V31,2),LARGE(F31:V31,3),LARGE(F31:V31,4),LARGE(F31:V31,5),LARGE(F31:V31,6),LARGE(F31:V31,7),LARGE(F31:V31,8)),IF(AA31=9,AVERAGE(LARGE(F31:V31,1),LARGE(F31:V31,2),LARGE(F31:V31,3),LARGE(F31:V31,4),LARGE(F31:V31,5),LARGE(F31:V31,6),LARGE(F31:V31,7),LARGE(F31:V31,8),LARGE(F31:V31,9)),IF(AA31&gt;9,AVERAGE(LARGE(F31:V31,1),LARGE(F31:V31,2),LARGE(F31:V31,3),LARGE(F31:V31,4),LARGE(F31:V31,5),LARGE(F31:V31,6),LARGE(F31:V31,7),LARGE(F31:V31,8),LARGE(F31:V31,9),LARGE(F31:V31,10)))))))))))))</f>
        <v>9.8333333333333339</v>
      </c>
      <c r="AC31" s="1"/>
      <c r="AD31" s="1"/>
      <c r="AH31" s="202"/>
      <c r="AI31" s="202"/>
      <c r="AJ31" s="205"/>
    </row>
    <row r="32" spans="1:36" s="10" customFormat="1" ht="13" customHeight="1" x14ac:dyDescent="0.2">
      <c r="A32" s="54" t="s">
        <v>28</v>
      </c>
      <c r="B32" s="2" t="s">
        <v>143</v>
      </c>
      <c r="C32" s="8"/>
      <c r="D32" s="182">
        <v>37.08</v>
      </c>
      <c r="E32" s="8" t="s">
        <v>6</v>
      </c>
      <c r="F32" s="8">
        <v>8</v>
      </c>
      <c r="G32" s="8">
        <v>8</v>
      </c>
      <c r="H32" s="8"/>
      <c r="I32" s="8">
        <v>12</v>
      </c>
      <c r="J32" s="8">
        <v>11</v>
      </c>
      <c r="K32" s="8"/>
      <c r="L32" s="8"/>
      <c r="M32" s="8"/>
      <c r="N32" s="8"/>
      <c r="O32" s="8"/>
      <c r="P32" s="8">
        <v>10</v>
      </c>
      <c r="Q32" s="8"/>
      <c r="R32" s="8"/>
      <c r="S32" s="8"/>
      <c r="T32" s="8">
        <v>8</v>
      </c>
      <c r="U32" s="8"/>
      <c r="V32" s="8"/>
      <c r="W32" s="17">
        <f t="shared" ref="W32:W49" si="2">SUM(F32:V32)</f>
        <v>57</v>
      </c>
      <c r="X32" s="6"/>
      <c r="Y32" s="27"/>
      <c r="Z32" s="27"/>
      <c r="AA32" s="27">
        <f>COUNT(F32:V32)</f>
        <v>6</v>
      </c>
      <c r="AB32" s="28">
        <f>IF(AA32=0,0,IF(AA32=1,AVERAGE(LARGE(F32:V32,1)),IF(AA32=2,AVERAGE(LARGE(F32:V32,1),LARGE(F32:V32,2)),IF(AA32=3,AVERAGE(LARGE(F32:V32,1),LARGE(F32:V32,2),LARGE(F32:V32,3)),IF(AA32=4,AVERAGE(LARGE(F32:V32,1),LARGE(F32:V32,2),LARGE(F32:V32,3),LARGE(F32:V32,4)),IF(AA32=5,AVERAGE(LARGE(F32:V32,1),LARGE(F32:V32,2),LARGE(F32:V32,3),LARGE(F32:V32,4),LARGE(F32:V32,5)),IF(AA32=6,AVERAGE(LARGE(F32:V32,1),LARGE(F32:V32,2),LARGE(F32:V32,3),LARGE(F32:V32,4),LARGE(F32:V32,5),LARGE(F32:V32,6)),IF(AA32=7,AVERAGE(LARGE(F32:V32,1),LARGE(F32:V32,2),LARGE(F32:V32,3),LARGE(F32:V32,4),LARGE(F32:V32,5),LARGE(F32:V32,6),LARGE(F32:V32,7)),IF(AA32=8,AVERAGE(LARGE(F32:V32,1),LARGE(F32:V32,2),LARGE(F32:V32,3),LARGE(F32:V32,4),LARGE(F32:V32,5),LARGE(F32:V32,6),LARGE(F32:V32,7),LARGE(F32:V32,8)),IF(AA32=9,AVERAGE(LARGE(F32:V32,1),LARGE(F32:V32,2),LARGE(F32:V32,3),LARGE(F32:V32,4),LARGE(F32:V32,5),LARGE(F32:V32,6),LARGE(F32:V32,7),LARGE(F32:V32,8),LARGE(F32:V32,9)),IF(AA32&gt;9,AVERAGE(LARGE(F32:V32,1),LARGE(F32:V32,2),LARGE(F32:V32,3),LARGE(F32:V32,4),LARGE(F32:V32,5),LARGE(F32:V32,6),LARGE(F32:V32,7),LARGE(F32:V32,8),LARGE(F32:V32,9),LARGE(F32:V32,10)))))))))))))</f>
        <v>9.5</v>
      </c>
      <c r="AC32" s="6"/>
      <c r="AD32" s="6"/>
      <c r="AE32" s="1"/>
      <c r="AF32" s="1"/>
      <c r="AG32" s="1"/>
      <c r="AH32" s="202"/>
      <c r="AI32" s="202"/>
      <c r="AJ32" s="130"/>
    </row>
    <row r="33" spans="1:36" s="10" customFormat="1" ht="13" customHeight="1" x14ac:dyDescent="0.2">
      <c r="A33" s="54" t="s">
        <v>76</v>
      </c>
      <c r="B33" s="2" t="s">
        <v>141</v>
      </c>
      <c r="C33" s="2"/>
      <c r="D33" s="345">
        <v>35.5</v>
      </c>
      <c r="E33" s="2" t="s">
        <v>6</v>
      </c>
      <c r="F33" s="8">
        <v>10</v>
      </c>
      <c r="G33" s="8">
        <v>11</v>
      </c>
      <c r="H33" s="8"/>
      <c r="I33" s="8"/>
      <c r="J33" s="8"/>
      <c r="K33" s="8"/>
      <c r="L33" s="8"/>
      <c r="M33" s="8"/>
      <c r="N33" s="8"/>
      <c r="O33" s="8"/>
      <c r="P33" s="8">
        <v>12</v>
      </c>
      <c r="Q33" s="8"/>
      <c r="R33" s="8">
        <v>13</v>
      </c>
      <c r="S33" s="8"/>
      <c r="T33" s="8"/>
      <c r="U33" s="8"/>
      <c r="V33" s="20"/>
      <c r="W33" s="17">
        <f t="shared" si="2"/>
        <v>46</v>
      </c>
      <c r="X33" s="6"/>
      <c r="Y33" s="27"/>
      <c r="Z33" s="27"/>
      <c r="AA33" s="27">
        <f>COUNT(F33:V33)</f>
        <v>4</v>
      </c>
      <c r="AB33" s="28">
        <f>IF(AA33=0,0,IF(AA33=1,AVERAGE(LARGE(F33:V33,1)),IF(AA33=2,AVERAGE(LARGE(F33:V33,1),LARGE(F33:V33,2)),IF(AA33=3,AVERAGE(LARGE(F33:V33,1),LARGE(F33:V33,2),LARGE(F33:V33,3)),IF(AA33=4,AVERAGE(LARGE(F33:V33,1),LARGE(F33:V33,2),LARGE(F33:V33,3),LARGE(F33:V33,4)),IF(AA33=5,AVERAGE(LARGE(F33:V33,1),LARGE(F33:V33,2),LARGE(F33:V33,3),LARGE(F33:V33,4),LARGE(F33:V33,5)),IF(AA33=6,AVERAGE(LARGE(F33:V33,1),LARGE(F33:V33,2),LARGE(F33:V33,3),LARGE(F33:V33,4),LARGE(F33:V33,5),LARGE(F33:V33,6)),IF(AA33=7,AVERAGE(LARGE(F33:V33,1),LARGE(F33:V33,2),LARGE(F33:V33,3),LARGE(F33:V33,4),LARGE(F33:V33,5),LARGE(F33:V33,6),LARGE(F33:V33,7)),IF(AA33=8,AVERAGE(LARGE(F33:V33,1),LARGE(F33:V33,2),LARGE(F33:V33,3),LARGE(F33:V33,4),LARGE(F33:V33,5),LARGE(F33:V33,6),LARGE(F33:V33,7),LARGE(F33:V33,8)),IF(AA33=9,AVERAGE(LARGE(F33:V33,1),LARGE(F33:V33,2),LARGE(F33:V33,3),LARGE(F33:V33,4),LARGE(F33:V33,5),LARGE(F33:V33,6),LARGE(F33:V33,7),LARGE(F33:V33,8),LARGE(F33:V33,9)),IF(AA33&gt;9,AVERAGE(LARGE(F33:V33,1),LARGE(F33:V33,2),LARGE(F33:V33,3),LARGE(F33:V33,4),LARGE(F33:V33,5),LARGE(F33:V33,6),LARGE(F33:V33,7),LARGE(F33:V33,8),LARGE(F33:V33,9),LARGE(F33:V33,10)))))))))))))</f>
        <v>11.5</v>
      </c>
      <c r="AH33" s="202"/>
      <c r="AI33" s="202"/>
      <c r="AJ33" s="204"/>
    </row>
    <row r="34" spans="1:36" s="10" customFormat="1" ht="13" customHeight="1" x14ac:dyDescent="0.2">
      <c r="A34" s="54" t="s">
        <v>18</v>
      </c>
      <c r="B34" s="2" t="s">
        <v>145</v>
      </c>
      <c r="C34" s="2"/>
      <c r="D34" s="345">
        <v>38.1</v>
      </c>
      <c r="E34" s="2" t="s">
        <v>6</v>
      </c>
      <c r="F34" s="8"/>
      <c r="G34" s="8">
        <v>12</v>
      </c>
      <c r="H34" s="8">
        <v>14</v>
      </c>
      <c r="I34" s="8">
        <v>10</v>
      </c>
      <c r="J34" s="8">
        <v>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0"/>
      <c r="W34" s="17">
        <f t="shared" si="2"/>
        <v>45</v>
      </c>
      <c r="X34" s="1"/>
      <c r="Y34" s="27"/>
      <c r="Z34" s="27"/>
      <c r="AA34" s="27"/>
      <c r="AB34" s="28"/>
      <c r="AH34" s="203"/>
      <c r="AI34" s="130"/>
      <c r="AJ34" s="129"/>
    </row>
    <row r="35" spans="1:36" s="10" customFormat="1" ht="13" customHeight="1" x14ac:dyDescent="0.2">
      <c r="A35" s="7" t="s">
        <v>17</v>
      </c>
      <c r="B35" s="8" t="s">
        <v>139</v>
      </c>
      <c r="C35" s="8" t="s">
        <v>54</v>
      </c>
      <c r="D35" s="182">
        <v>31.39</v>
      </c>
      <c r="E35" s="2" t="s">
        <v>6</v>
      </c>
      <c r="F35" s="8">
        <v>14</v>
      </c>
      <c r="G35" s="8">
        <v>14</v>
      </c>
      <c r="H35" s="8"/>
      <c r="I35" s="8"/>
      <c r="J35" s="8"/>
      <c r="K35" s="8"/>
      <c r="L35" s="8"/>
      <c r="M35" s="8">
        <v>15</v>
      </c>
      <c r="N35" s="8"/>
      <c r="O35" s="8"/>
      <c r="P35" s="8"/>
      <c r="Q35" s="8"/>
      <c r="R35" s="8"/>
      <c r="S35" s="8"/>
      <c r="T35" s="8">
        <v>11</v>
      </c>
      <c r="U35" s="8"/>
      <c r="V35" s="20"/>
      <c r="W35" s="17">
        <f t="shared" si="2"/>
        <v>54</v>
      </c>
      <c r="X35" s="1"/>
      <c r="Y35" s="27" t="str">
        <f>CONCATENATE(TRUNC(Z35),"m ",FIXED(((Z35)-TRUNC(Z35))*60,0),"s")</f>
        <v>0m 0s</v>
      </c>
      <c r="Z35" s="30"/>
      <c r="AA35" s="27">
        <f>COUNT(F35:V35)</f>
        <v>4</v>
      </c>
      <c r="AB35" s="28">
        <f>IF(AA35=0,0,IF(AA35=1,AVERAGE(LARGE(F35:V35,1)),IF(AA35=2,AVERAGE(LARGE(F35:V35,1),LARGE(F35:V35,2)),IF(AA35=3,AVERAGE(LARGE(F35:V35,1),LARGE(F35:V35,2),LARGE(F35:V35,3)),IF(AA35=4,AVERAGE(LARGE(F35:V35,1),LARGE(F35:V35,2),LARGE(F35:V35,3),LARGE(F35:V35,4)),IF(AA35=5,AVERAGE(LARGE(F35:V35,1),LARGE(F35:V35,2),LARGE(F35:V35,3),LARGE(F35:V35,4),LARGE(F35:V35,5)),IF(AA35=6,AVERAGE(LARGE(F35:V35,1),LARGE(F35:V35,2),LARGE(F35:V35,3),LARGE(F35:V35,4),LARGE(F35:V35,5),LARGE(F35:V35,6)),IF(AA35=7,AVERAGE(LARGE(F35:V35,1),LARGE(F35:V35,2),LARGE(F35:V35,3),LARGE(F35:V35,4),LARGE(F35:V35,5),LARGE(F35:V35,6),LARGE(F35:V35,7)),IF(AA35=8,AVERAGE(LARGE(F35:V35,1),LARGE(F35:V35,2),LARGE(F35:V35,3),LARGE(F35:V35,4),LARGE(F35:V35,5),LARGE(F35:V35,6),LARGE(F35:V35,7),LARGE(F35:V35,8)),IF(AA35=9,AVERAGE(LARGE(F35:V35,1),LARGE(F35:V35,2),LARGE(F35:V35,3),LARGE(F35:V35,4),LARGE(F35:V35,5),LARGE(F35:V35,6),LARGE(F35:V35,7),LARGE(F35:V35,8),LARGE(F35:V35,9)),IF(AA35&gt;9,AVERAGE(LARGE(F35:V35,1),LARGE(F35:V35,2),LARGE(F35:V35,3),LARGE(F35:V35,4),LARGE(F35:V35,5),LARGE(F35:V35,6),LARGE(F35:V35,7),LARGE(F35:V35,8),LARGE(F35:V35,9),LARGE(F35:V35,10)))))))))))))</f>
        <v>13.5</v>
      </c>
      <c r="AC35" s="1"/>
      <c r="AD35" s="1"/>
      <c r="AE35" s="6"/>
      <c r="AF35" s="6"/>
      <c r="AG35" s="6"/>
      <c r="AH35" s="201"/>
      <c r="AI35" s="201"/>
      <c r="AJ35" s="130"/>
    </row>
    <row r="36" spans="1:36" s="1" customFormat="1" ht="13" customHeight="1" x14ac:dyDescent="0.2">
      <c r="A36" s="54" t="s">
        <v>172</v>
      </c>
      <c r="B36" s="2" t="s">
        <v>184</v>
      </c>
      <c r="C36" s="2"/>
      <c r="D36" s="345">
        <v>33.4</v>
      </c>
      <c r="E36" s="2" t="s">
        <v>6</v>
      </c>
      <c r="F36" s="8"/>
      <c r="G36" s="8"/>
      <c r="H36" s="8"/>
      <c r="I36" s="8"/>
      <c r="J36" s="8"/>
      <c r="K36" s="8"/>
      <c r="L36" s="8"/>
      <c r="M36" s="8"/>
      <c r="N36" s="8">
        <v>14</v>
      </c>
      <c r="O36" s="8">
        <v>15</v>
      </c>
      <c r="P36" s="8">
        <v>14</v>
      </c>
      <c r="Q36" s="8"/>
      <c r="R36" s="8"/>
      <c r="S36" s="8"/>
      <c r="T36" s="8"/>
      <c r="U36" s="8"/>
      <c r="V36" s="20"/>
      <c r="W36" s="17">
        <f t="shared" si="2"/>
        <v>43</v>
      </c>
      <c r="X36" s="6"/>
      <c r="Y36" s="27"/>
      <c r="Z36" s="27"/>
      <c r="AA36" s="27"/>
      <c r="AB36" s="28"/>
      <c r="AC36" s="10"/>
      <c r="AD36" s="10"/>
      <c r="AE36" s="10"/>
      <c r="AF36" s="10"/>
      <c r="AG36" s="10"/>
      <c r="AH36" s="202"/>
      <c r="AI36" s="202"/>
      <c r="AJ36" s="204"/>
    </row>
    <row r="37" spans="1:36" s="1" customFormat="1" ht="13" customHeight="1" x14ac:dyDescent="0.2">
      <c r="A37" s="7" t="s">
        <v>38</v>
      </c>
      <c r="B37" s="8" t="s">
        <v>146</v>
      </c>
      <c r="C37" s="2"/>
      <c r="D37" s="182">
        <v>41.25</v>
      </c>
      <c r="E37" s="2" t="s">
        <v>6</v>
      </c>
      <c r="F37" s="8">
        <v>5</v>
      </c>
      <c r="G37" s="8">
        <v>6</v>
      </c>
      <c r="H37" s="8"/>
      <c r="I37" s="8">
        <v>6</v>
      </c>
      <c r="J37" s="8"/>
      <c r="K37" s="8">
        <v>9</v>
      </c>
      <c r="L37" s="8"/>
      <c r="M37" s="8"/>
      <c r="N37" s="8">
        <v>7</v>
      </c>
      <c r="O37" s="8">
        <v>7</v>
      </c>
      <c r="P37" s="8"/>
      <c r="Q37" s="8"/>
      <c r="R37" s="8"/>
      <c r="S37" s="8"/>
      <c r="T37" s="8"/>
      <c r="U37" s="8"/>
      <c r="V37" s="8"/>
      <c r="W37" s="17">
        <f t="shared" si="2"/>
        <v>40</v>
      </c>
      <c r="Y37" s="27" t="str">
        <f>CONCATENATE(TRUNC(Z37),"m ",FIXED(((Z37)-TRUNC(Z37))*60,0),"s")</f>
        <v>34m 26s</v>
      </c>
      <c r="Z37" s="27">
        <v>34.43</v>
      </c>
      <c r="AA37" s="27">
        <f>COUNT(F37:V37)</f>
        <v>6</v>
      </c>
      <c r="AB37" s="28">
        <f>IF(AA37=0,0,IF(AA37=1,AVERAGE(LARGE(F37:V37,1)),IF(AA37=2,AVERAGE(LARGE(F37:V37,1),LARGE(F37:V37,2)),IF(AA37=3,AVERAGE(LARGE(F37:V37,1),LARGE(F37:V37,2),LARGE(F37:V37,3)),IF(AA37=4,AVERAGE(LARGE(F37:V37,1),LARGE(F37:V37,2),LARGE(F37:V37,3),LARGE(F37:V37,4)),IF(AA37=5,AVERAGE(LARGE(F37:V37,1),LARGE(F37:V37,2),LARGE(F37:V37,3),LARGE(F37:V37,4),LARGE(F37:V37,5)),IF(AA37=6,AVERAGE(LARGE(F37:V37,1),LARGE(F37:V37,2),LARGE(F37:V37,3),LARGE(F37:V37,4),LARGE(F37:V37,5),LARGE(F37:V37,6)),IF(AA37=7,AVERAGE(LARGE(F37:V37,1),LARGE(F37:V37,2),LARGE(F37:V37,3),LARGE(F37:V37,4),LARGE(F37:V37,5),LARGE(F37:V37,6),LARGE(F37:V37,7)),IF(AA37=8,AVERAGE(LARGE(F37:V37,1),LARGE(F37:V37,2),LARGE(F37:V37,3),LARGE(F37:V37,4),LARGE(F37:V37,5),LARGE(F37:V37,6),LARGE(F37:V37,7),LARGE(F37:V37,8)),IF(AA37=9,AVERAGE(LARGE(F37:V37,1),LARGE(F37:V37,2),LARGE(F37:V37,3),LARGE(F37:V37,4),LARGE(F37:V37,5),LARGE(F37:V37,6),LARGE(F37:V37,7),LARGE(F37:V37,8),LARGE(F37:V37,9)),IF(AA37&gt;9,AVERAGE(LARGE(F37:V37,1),LARGE(F37:V37,2),LARGE(F37:V37,3),LARGE(F37:V37,4),LARGE(F37:V37,5),LARGE(F37:V37,6),LARGE(F37:V37,7),LARGE(F37:V37,8),LARGE(F37:V37,9),LARGE(F37:V37,10)))))))))))))</f>
        <v>6.666666666666667</v>
      </c>
      <c r="AC37" s="6"/>
      <c r="AD37" s="6"/>
      <c r="AH37" s="202"/>
      <c r="AI37" s="202"/>
      <c r="AJ37" s="207"/>
    </row>
    <row r="38" spans="1:36" s="1" customFormat="1" ht="13" customHeight="1" x14ac:dyDescent="0.2">
      <c r="A38" s="54" t="s">
        <v>60</v>
      </c>
      <c r="B38" s="2" t="s">
        <v>147</v>
      </c>
      <c r="C38" s="2"/>
      <c r="D38" s="182">
        <v>35.090000000000003</v>
      </c>
      <c r="E38" s="2" t="s">
        <v>6</v>
      </c>
      <c r="F38" s="8"/>
      <c r="G38" s="8">
        <v>9</v>
      </c>
      <c r="H38" s="8"/>
      <c r="I38" s="8">
        <v>11</v>
      </c>
      <c r="J38" s="8"/>
      <c r="K38" s="8">
        <v>12</v>
      </c>
      <c r="L38" s="8"/>
      <c r="M38" s="8"/>
      <c r="N38" s="8"/>
      <c r="O38" s="8"/>
      <c r="P38" s="8"/>
      <c r="Q38" s="8"/>
      <c r="R38" s="8"/>
      <c r="S38" s="8"/>
      <c r="T38" s="8">
        <v>10</v>
      </c>
      <c r="U38" s="8"/>
      <c r="V38" s="20"/>
      <c r="W38" s="17">
        <f t="shared" si="2"/>
        <v>42</v>
      </c>
      <c r="Y38" s="27"/>
      <c r="Z38" s="27"/>
      <c r="AA38" s="27"/>
      <c r="AB38" s="28"/>
      <c r="AC38" s="10"/>
      <c r="AD38" s="10"/>
      <c r="AE38" s="10"/>
      <c r="AF38" s="10"/>
      <c r="AG38" s="10"/>
      <c r="AH38" s="203"/>
      <c r="AI38" s="130"/>
      <c r="AJ38" s="129"/>
    </row>
    <row r="39" spans="1:36" s="1" customFormat="1" ht="13" customHeight="1" x14ac:dyDescent="0.2">
      <c r="A39" s="54" t="s">
        <v>25</v>
      </c>
      <c r="B39" s="2" t="s">
        <v>153</v>
      </c>
      <c r="C39" s="8" t="s">
        <v>53</v>
      </c>
      <c r="D39" s="182">
        <v>39.51</v>
      </c>
      <c r="E39" s="2" t="s">
        <v>6</v>
      </c>
      <c r="F39" s="8">
        <v>6</v>
      </c>
      <c r="G39" s="8"/>
      <c r="H39" s="8"/>
      <c r="I39" s="8">
        <v>7</v>
      </c>
      <c r="J39" s="8"/>
      <c r="K39" s="8">
        <v>10</v>
      </c>
      <c r="L39" s="8"/>
      <c r="M39" s="8"/>
      <c r="N39" s="8">
        <v>8</v>
      </c>
      <c r="O39" s="8"/>
      <c r="P39" s="8"/>
      <c r="Q39" s="8"/>
      <c r="R39" s="8"/>
      <c r="S39" s="8"/>
      <c r="T39" s="8"/>
      <c r="U39" s="8"/>
      <c r="V39" s="20"/>
      <c r="W39" s="17">
        <f t="shared" si="2"/>
        <v>31</v>
      </c>
      <c r="X39" s="10"/>
      <c r="Y39" s="27" t="str">
        <f>CONCATENATE(TRUNC(Z39),"m ",FIXED(((Z39)-TRUNC(Z39))*60,0),"s")</f>
        <v>40m 35s</v>
      </c>
      <c r="Z39" s="27">
        <v>40.58</v>
      </c>
      <c r="AA39" s="27">
        <f>COUNT(F39:V39)</f>
        <v>4</v>
      </c>
      <c r="AB39" s="28">
        <f>IF(AA39=0,0,IF(AA39=1,AVERAGE(LARGE(F39:V39,1)),IF(AA39=2,AVERAGE(LARGE(F39:V39,1),LARGE(F39:V39,2)),IF(AA39=3,AVERAGE(LARGE(F39:V39,1),LARGE(F39:V39,2),LARGE(F39:V39,3)),IF(AA39=4,AVERAGE(LARGE(F39:V39,1),LARGE(F39:V39,2),LARGE(F39:V39,3),LARGE(F39:V39,4)),IF(AA39=5,AVERAGE(LARGE(F39:V39,1),LARGE(F39:V39,2),LARGE(F39:V39,3),LARGE(F39:V39,4),LARGE(F39:V39,5)),IF(AA39=6,AVERAGE(LARGE(F39:V39,1),LARGE(F39:V39,2),LARGE(F39:V39,3),LARGE(F39:V39,4),LARGE(F39:V39,5),LARGE(F39:V39,6)),IF(AA39=7,AVERAGE(LARGE(F39:V39,1),LARGE(F39:V39,2),LARGE(F39:V39,3),LARGE(F39:V39,4),LARGE(F39:V39,5),LARGE(F39:V39,6),LARGE(F39:V39,7)),IF(AA39=8,AVERAGE(LARGE(F39:V39,1),LARGE(F39:V39,2),LARGE(F39:V39,3),LARGE(F39:V39,4),LARGE(F39:V39,5),LARGE(F39:V39,6),LARGE(F39:V39,7),LARGE(F39:V39,8)),IF(AA39=9,AVERAGE(LARGE(F39:V39,1),LARGE(F39:V39,2),LARGE(F39:V39,3),LARGE(F39:V39,4),LARGE(F39:V39,5),LARGE(F39:V39,6),LARGE(F39:V39,7),LARGE(F39:V39,8),LARGE(F39:V39,9)),IF(AA39&gt;9,AVERAGE(LARGE(F39:V39,1),LARGE(F39:V39,2),LARGE(F39:V39,3),LARGE(F39:V39,4),LARGE(F39:V39,5),LARGE(F39:V39,6),LARGE(F39:V39,7),LARGE(F39:V39,8),LARGE(F39:V39,9),LARGE(F39:V39,10)))))))))))))</f>
        <v>7.75</v>
      </c>
      <c r="AC39" s="10"/>
      <c r="AD39" s="10"/>
      <c r="AH39" s="202"/>
      <c r="AI39" s="202"/>
      <c r="AJ39" s="206"/>
    </row>
    <row r="40" spans="1:36" s="1" customFormat="1" ht="13" customHeight="1" x14ac:dyDescent="0.2">
      <c r="A40" s="54" t="s">
        <v>123</v>
      </c>
      <c r="B40" s="2" t="s">
        <v>157</v>
      </c>
      <c r="C40" s="2"/>
      <c r="D40" s="182">
        <v>44.29</v>
      </c>
      <c r="E40" s="2" t="s">
        <v>6</v>
      </c>
      <c r="F40" s="8"/>
      <c r="G40" s="8">
        <v>5</v>
      </c>
      <c r="H40" s="8"/>
      <c r="I40" s="8"/>
      <c r="J40" s="8">
        <v>7</v>
      </c>
      <c r="K40" s="8"/>
      <c r="L40" s="8"/>
      <c r="M40" s="8">
        <v>12</v>
      </c>
      <c r="N40" s="8"/>
      <c r="O40" s="8"/>
      <c r="P40" s="8"/>
      <c r="Q40" s="8"/>
      <c r="R40" s="8"/>
      <c r="S40" s="8"/>
      <c r="T40" s="8">
        <v>6</v>
      </c>
      <c r="U40" s="8"/>
      <c r="V40" s="20"/>
      <c r="W40" s="17">
        <f t="shared" si="2"/>
        <v>30</v>
      </c>
      <c r="Y40" s="27"/>
      <c r="Z40" s="27"/>
      <c r="AA40" s="27"/>
      <c r="AB40" s="28"/>
      <c r="AC40" s="10"/>
      <c r="AD40" s="10"/>
      <c r="AE40" s="10"/>
      <c r="AF40" s="10"/>
      <c r="AG40" s="10"/>
      <c r="AH40" s="203"/>
      <c r="AI40" s="130"/>
      <c r="AJ40" s="129"/>
    </row>
    <row r="41" spans="1:36" s="1" customFormat="1" ht="13" customHeight="1" x14ac:dyDescent="0.2">
      <c r="A41" s="54" t="s">
        <v>76</v>
      </c>
      <c r="B41" s="2" t="s">
        <v>175</v>
      </c>
      <c r="C41" s="2"/>
      <c r="D41" s="345">
        <v>38.549999999999997</v>
      </c>
      <c r="E41" s="2" t="s">
        <v>6</v>
      </c>
      <c r="F41" s="8"/>
      <c r="G41" s="8"/>
      <c r="H41" s="8"/>
      <c r="I41" s="8"/>
      <c r="J41" s="8"/>
      <c r="K41" s="8"/>
      <c r="L41" s="8"/>
      <c r="M41" s="8"/>
      <c r="N41" s="8">
        <v>10</v>
      </c>
      <c r="O41" s="8"/>
      <c r="P41" s="8"/>
      <c r="Q41" s="8"/>
      <c r="R41" s="8">
        <v>11</v>
      </c>
      <c r="S41" s="8"/>
      <c r="T41" s="8"/>
      <c r="U41" s="8"/>
      <c r="V41" s="20"/>
      <c r="W41" s="17">
        <f t="shared" si="2"/>
        <v>21</v>
      </c>
      <c r="X41" s="6"/>
      <c r="Y41" s="27"/>
      <c r="Z41" s="27"/>
      <c r="AA41" s="27"/>
      <c r="AB41" s="28"/>
      <c r="AC41" s="10"/>
      <c r="AD41" s="10"/>
      <c r="AE41" s="10"/>
      <c r="AF41" s="10"/>
      <c r="AG41" s="10"/>
      <c r="AH41" s="202"/>
      <c r="AI41" s="202"/>
      <c r="AJ41" s="204"/>
    </row>
    <row r="42" spans="1:36" s="1" customFormat="1" ht="13" customHeight="1" x14ac:dyDescent="0.2">
      <c r="A42" s="54" t="s">
        <v>48</v>
      </c>
      <c r="B42" s="2" t="s">
        <v>129</v>
      </c>
      <c r="C42" s="2" t="s">
        <v>52</v>
      </c>
      <c r="D42" s="182">
        <v>34.409999999999997</v>
      </c>
      <c r="E42" s="2" t="s">
        <v>6</v>
      </c>
      <c r="F42" s="8">
        <v>11</v>
      </c>
      <c r="G42" s="8">
        <v>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20"/>
      <c r="W42" s="17">
        <f t="shared" si="2"/>
        <v>18</v>
      </c>
      <c r="Y42" s="27" t="str">
        <f>CONCATENATE(TRUNC(Z42),"m ",FIXED(((Z42)-TRUNC(Z42))*60,0),"s")</f>
        <v>33m 59s</v>
      </c>
      <c r="Z42" s="27">
        <v>33.979999999999997</v>
      </c>
      <c r="AA42" s="27">
        <f>COUNT(F42:V42)</f>
        <v>2</v>
      </c>
      <c r="AB42" s="28">
        <f>IF(AA42=0,0,IF(AA42=1,AVERAGE(LARGE(F42:V42,1)),IF(AA42=2,AVERAGE(LARGE(F42:V42,1),LARGE(F42:V42,2)),IF(AA42=3,AVERAGE(LARGE(F42:V42,1),LARGE(F42:V42,2),LARGE(F42:V42,3)),IF(AA42=4,AVERAGE(LARGE(F42:V42,1),LARGE(F42:V42,2),LARGE(F42:V42,3),LARGE(F42:V42,4)),IF(AA42=5,AVERAGE(LARGE(F42:V42,1),LARGE(F42:V42,2),LARGE(F42:V42,3),LARGE(F42:V42,4),LARGE(F42:V42,5)),IF(AA42=6,AVERAGE(LARGE(F42:V42,1),LARGE(F42:V42,2),LARGE(F42:V42,3),LARGE(F42:V42,4),LARGE(F42:V42,5),LARGE(F42:V42,6)),IF(AA42=7,AVERAGE(LARGE(F42:V42,1),LARGE(F42:V42,2),LARGE(F42:V42,3),LARGE(F42:V42,4),LARGE(F42:V42,5),LARGE(F42:V42,6),LARGE(F42:V42,7)),IF(AA42=8,AVERAGE(LARGE(F42:V42,1),LARGE(F42:V42,2),LARGE(F42:V42,3),LARGE(F42:V42,4),LARGE(F42:V42,5),LARGE(F42:V42,6),LARGE(F42:V42,7),LARGE(F42:V42,8)),IF(AA42=9,AVERAGE(LARGE(F42:V42,1),LARGE(F42:V42,2),LARGE(F42:V42,3),LARGE(F42:V42,4),LARGE(F42:V42,5),LARGE(F42:V42,6),LARGE(F42:V42,7),LARGE(F42:V42,8),LARGE(F42:V42,9)),IF(AA42&gt;9,AVERAGE(LARGE(F42:V42,1),LARGE(F42:V42,2),LARGE(F42:V42,3),LARGE(F42:V42,4),LARGE(F42:V42,5),LARGE(F42:V42,6),LARGE(F42:V42,7),LARGE(F42:V42,8),LARGE(F42:V42,9),LARGE(F42:V42,10)))))))))))))</f>
        <v>9</v>
      </c>
      <c r="AC42" s="10"/>
      <c r="AD42" s="10"/>
      <c r="AE42" s="10"/>
      <c r="AF42" s="10"/>
      <c r="AG42" s="10"/>
      <c r="AH42" s="203"/>
      <c r="AI42" s="130"/>
      <c r="AJ42" s="129"/>
    </row>
    <row r="43" spans="1:36" s="1" customFormat="1" ht="13" customHeight="1" x14ac:dyDescent="0.2">
      <c r="A43" s="54" t="s">
        <v>56</v>
      </c>
      <c r="B43" s="2" t="s">
        <v>165</v>
      </c>
      <c r="C43" s="2"/>
      <c r="D43" s="182">
        <v>41.26</v>
      </c>
      <c r="E43" s="2" t="s">
        <v>6</v>
      </c>
      <c r="F43" s="8"/>
      <c r="G43" s="8"/>
      <c r="H43" s="8"/>
      <c r="I43" s="8"/>
      <c r="J43" s="8"/>
      <c r="K43" s="8">
        <v>8</v>
      </c>
      <c r="L43" s="8"/>
      <c r="M43" s="8"/>
      <c r="N43" s="8">
        <v>9</v>
      </c>
      <c r="O43" s="8"/>
      <c r="P43" s="8"/>
      <c r="Q43" s="8"/>
      <c r="R43" s="8"/>
      <c r="S43" s="8"/>
      <c r="T43" s="8"/>
      <c r="U43" s="8"/>
      <c r="V43" s="20"/>
      <c r="W43" s="17">
        <f t="shared" si="2"/>
        <v>17</v>
      </c>
      <c r="Y43" s="27"/>
      <c r="Z43" s="27"/>
      <c r="AA43" s="27"/>
      <c r="AB43" s="28"/>
      <c r="AC43" s="10"/>
      <c r="AD43" s="10"/>
      <c r="AE43" s="10"/>
      <c r="AF43" s="10"/>
      <c r="AG43" s="10"/>
      <c r="AH43" s="203"/>
      <c r="AI43" s="130"/>
      <c r="AJ43" s="129"/>
    </row>
    <row r="44" spans="1:36" s="1" customFormat="1" ht="13" customHeight="1" x14ac:dyDescent="0.2">
      <c r="A44" s="54" t="s">
        <v>120</v>
      </c>
      <c r="B44" s="2" t="s">
        <v>174</v>
      </c>
      <c r="C44" s="2"/>
      <c r="D44" s="345">
        <v>38.5</v>
      </c>
      <c r="E44" s="2" t="s">
        <v>6</v>
      </c>
      <c r="F44" s="8"/>
      <c r="G44" s="8"/>
      <c r="H44" s="8"/>
      <c r="I44" s="8"/>
      <c r="J44" s="8"/>
      <c r="K44" s="8"/>
      <c r="L44" s="8"/>
      <c r="M44" s="8"/>
      <c r="N44" s="8"/>
      <c r="O44" s="8">
        <v>11</v>
      </c>
      <c r="P44" s="8"/>
      <c r="Q44" s="8"/>
      <c r="R44" s="8"/>
      <c r="S44" s="8"/>
      <c r="T44" s="8"/>
      <c r="U44" s="8"/>
      <c r="V44" s="20"/>
      <c r="W44" s="17">
        <f t="shared" si="2"/>
        <v>11</v>
      </c>
      <c r="X44" s="6"/>
      <c r="Y44" s="27"/>
      <c r="Z44" s="27"/>
      <c r="AA44" s="27"/>
      <c r="AB44" s="28"/>
      <c r="AC44" s="10"/>
      <c r="AD44" s="10"/>
      <c r="AE44" s="10"/>
      <c r="AF44" s="10"/>
      <c r="AG44" s="10"/>
      <c r="AH44" s="202"/>
      <c r="AI44" s="202"/>
      <c r="AJ44" s="204"/>
    </row>
    <row r="45" spans="1:36" s="1" customFormat="1" ht="13" customHeight="1" x14ac:dyDescent="0.2">
      <c r="A45" s="54" t="s">
        <v>20</v>
      </c>
      <c r="B45" s="2" t="s">
        <v>181</v>
      </c>
      <c r="C45" s="2"/>
      <c r="D45" s="182"/>
      <c r="E45" s="2" t="s">
        <v>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11</v>
      </c>
      <c r="R45" s="8"/>
      <c r="S45" s="8"/>
      <c r="T45" s="8"/>
      <c r="U45" s="8"/>
      <c r="V45" s="20"/>
      <c r="W45" s="17">
        <f t="shared" si="2"/>
        <v>11</v>
      </c>
      <c r="Y45" s="27"/>
      <c r="Z45" s="27"/>
      <c r="AA45" s="27"/>
      <c r="AB45" s="28"/>
      <c r="AH45" s="202"/>
      <c r="AI45" s="202"/>
      <c r="AJ45" s="208"/>
    </row>
    <row r="46" spans="1:36" s="1" customFormat="1" ht="13" customHeight="1" x14ac:dyDescent="0.2">
      <c r="A46" s="367" t="s">
        <v>182</v>
      </c>
      <c r="B46" s="368" t="s">
        <v>183</v>
      </c>
      <c r="C46" s="368"/>
      <c r="D46" s="369"/>
      <c r="E46" s="2" t="s">
        <v>6</v>
      </c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>
        <v>9</v>
      </c>
      <c r="R46" s="344"/>
      <c r="S46" s="344"/>
      <c r="T46" s="344"/>
      <c r="U46" s="344"/>
      <c r="V46" s="370"/>
      <c r="W46" s="17">
        <f t="shared" si="2"/>
        <v>9</v>
      </c>
      <c r="Y46" s="27"/>
      <c r="Z46" s="27"/>
      <c r="AA46" s="27"/>
      <c r="AB46" s="28"/>
      <c r="AH46" s="202"/>
      <c r="AI46" s="202"/>
      <c r="AJ46" s="208"/>
    </row>
    <row r="47" spans="1:36" s="1" customFormat="1" ht="13" customHeight="1" x14ac:dyDescent="0.2">
      <c r="A47" s="367" t="s">
        <v>36</v>
      </c>
      <c r="B47" s="368" t="s">
        <v>175</v>
      </c>
      <c r="C47" s="368"/>
      <c r="D47" s="369"/>
      <c r="E47" s="368" t="s">
        <v>6</v>
      </c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>
        <v>8</v>
      </c>
      <c r="Q47" s="344"/>
      <c r="R47" s="344"/>
      <c r="S47" s="344"/>
      <c r="T47" s="344"/>
      <c r="U47" s="344"/>
      <c r="V47" s="370"/>
      <c r="W47" s="17">
        <f t="shared" si="2"/>
        <v>8</v>
      </c>
      <c r="Y47" s="27"/>
      <c r="Z47" s="27"/>
      <c r="AA47" s="27"/>
      <c r="AB47" s="28"/>
      <c r="AH47" s="202"/>
      <c r="AI47" s="202"/>
      <c r="AJ47" s="208"/>
    </row>
    <row r="48" spans="1:36" s="1" customFormat="1" ht="13" customHeight="1" x14ac:dyDescent="0.2">
      <c r="A48" s="367" t="s">
        <v>32</v>
      </c>
      <c r="B48" s="368" t="s">
        <v>149</v>
      </c>
      <c r="C48" s="368"/>
      <c r="D48" s="369">
        <v>54.31</v>
      </c>
      <c r="E48" s="368" t="s">
        <v>6</v>
      </c>
      <c r="F48" s="344">
        <v>3</v>
      </c>
      <c r="G48" s="344">
        <v>4</v>
      </c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70"/>
      <c r="W48" s="17">
        <f t="shared" si="2"/>
        <v>7</v>
      </c>
      <c r="Y48" s="27" t="str">
        <f>CONCATENATE(TRUNC(Z48),"m ",FIXED(((Z48)-TRUNC(Z48))*60,0),"s")</f>
        <v>35m 46s</v>
      </c>
      <c r="Z48" s="27">
        <v>35.76</v>
      </c>
      <c r="AA48" s="27">
        <f>COUNT(F48:V48)</f>
        <v>2</v>
      </c>
      <c r="AB48" s="28">
        <f>IF(AA48=0,0,IF(AA48=1,AVERAGE(LARGE(F48:V48,1)),IF(AA48=2,AVERAGE(LARGE(F48:V48,1),LARGE(F48:V48,2)),IF(AA48=3,AVERAGE(LARGE(F48:V48,1),LARGE(F48:V48,2),LARGE(F48:V48,3)),IF(AA48=4,AVERAGE(LARGE(F48:V48,1),LARGE(F48:V48,2),LARGE(F48:V48,3),LARGE(F48:V48,4)),IF(AA48=5,AVERAGE(LARGE(F48:V48,1),LARGE(F48:V48,2),LARGE(F48:V48,3),LARGE(F48:V48,4),LARGE(F48:V48,5)),IF(AA48=6,AVERAGE(LARGE(F48:V48,1),LARGE(F48:V48,2),LARGE(F48:V48,3),LARGE(F48:V48,4),LARGE(F48:V48,5),LARGE(F48:V48,6)),IF(AA48=7,AVERAGE(LARGE(F48:V48,1),LARGE(F48:V48,2),LARGE(F48:V48,3),LARGE(F48:V48,4),LARGE(F48:V48,5),LARGE(F48:V48,6),LARGE(F48:V48,7)),IF(AA48=8,AVERAGE(LARGE(F48:V48,1),LARGE(F48:V48,2),LARGE(F48:V48,3),LARGE(F48:V48,4),LARGE(F48:V48,5),LARGE(F48:V48,6),LARGE(F48:V48,7),LARGE(F48:V48,8)),IF(AA48=9,AVERAGE(LARGE(F48:V48,1),LARGE(F48:V48,2),LARGE(F48:V48,3),LARGE(F48:V48,4),LARGE(F48:V48,5),LARGE(F48:V48,6),LARGE(F48:V48,7),LARGE(F48:V48,8),LARGE(F48:V48,9)),IF(AA48&gt;9,AVERAGE(LARGE(F48:V48,1),LARGE(F48:V48,2),LARGE(F48:V48,3),LARGE(F48:V48,4),LARGE(F48:V48,5),LARGE(F48:V48,6),LARGE(F48:V48,7),LARGE(F48:V48,8),LARGE(F48:V48,9),LARGE(F48:V48,10)))))))))))))</f>
        <v>3.5</v>
      </c>
      <c r="AH48" s="202"/>
      <c r="AI48" s="202"/>
      <c r="AJ48" s="208"/>
    </row>
    <row r="49" spans="1:36" s="1" customFormat="1" ht="13" customHeight="1" thickBot="1" x14ac:dyDescent="0.25">
      <c r="A49" s="60" t="s">
        <v>82</v>
      </c>
      <c r="B49" s="61" t="s">
        <v>151</v>
      </c>
      <c r="C49" s="61"/>
      <c r="D49" s="183">
        <v>47.41</v>
      </c>
      <c r="E49" s="61" t="s">
        <v>6</v>
      </c>
      <c r="F49" s="9">
        <v>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v>5</v>
      </c>
      <c r="U49" s="9"/>
      <c r="V49" s="62"/>
      <c r="W49" s="59">
        <f t="shared" si="2"/>
        <v>9</v>
      </c>
      <c r="X49" s="6"/>
      <c r="Y49" s="27"/>
      <c r="Z49" s="27"/>
      <c r="AA49" s="27">
        <f>COUNT(F49:V49)</f>
        <v>2</v>
      </c>
      <c r="AB49" s="28">
        <f>IF(AA49=0,0,IF(AA49=1,AVERAGE(LARGE(F49:V49,1)),IF(AA49=2,AVERAGE(LARGE(F49:V49,1),LARGE(F49:V49,2)),IF(AA49=3,AVERAGE(LARGE(F49:V49,1),LARGE(F49:V49,2),LARGE(F49:V49,3)),IF(AA49=4,AVERAGE(LARGE(F49:V49,1),LARGE(F49:V49,2),LARGE(F49:V49,3),LARGE(F49:V49,4)),IF(AA49=5,AVERAGE(LARGE(F49:V49,1),LARGE(F49:V49,2),LARGE(F49:V49,3),LARGE(F49:V49,4),LARGE(F49:V49,5)),IF(AA49=6,AVERAGE(LARGE(F49:V49,1),LARGE(F49:V49,2),LARGE(F49:V49,3),LARGE(F49:V49,4),LARGE(F49:V49,5),LARGE(F49:V49,6)),IF(AA49=7,AVERAGE(LARGE(F49:V49,1),LARGE(F49:V49,2),LARGE(F49:V49,3),LARGE(F49:V49,4),LARGE(F49:V49,5),LARGE(F49:V49,6),LARGE(F49:V49,7)),IF(AA49=8,AVERAGE(LARGE(F49:V49,1),LARGE(F49:V49,2),LARGE(F49:V49,3),LARGE(F49:V49,4),LARGE(F49:V49,5),LARGE(F49:V49,6),LARGE(F49:V49,7),LARGE(F49:V49,8)),IF(AA49=9,AVERAGE(LARGE(F49:V49,1),LARGE(F49:V49,2),LARGE(F49:V49,3),LARGE(F49:V49,4),LARGE(F49:V49,5),LARGE(F49:V49,6),LARGE(F49:V49,7),LARGE(F49:V49,8),LARGE(F49:V49,9)),IF(AA49&gt;9,AVERAGE(LARGE(F49:V49,1),LARGE(F49:V49,2),LARGE(F49:V49,3),LARGE(F49:V49,4),LARGE(F49:V49,5),LARGE(F49:V49,6),LARGE(F49:V49,7),LARGE(F49:V49,8),LARGE(F49:V49,9),LARGE(F49:V49,10)))))))))))))</f>
        <v>4.5</v>
      </c>
      <c r="AC49" s="10"/>
      <c r="AD49" s="10"/>
      <c r="AH49" s="202"/>
      <c r="AI49" s="202"/>
      <c r="AJ49" s="208"/>
    </row>
    <row r="50" spans="1:36" x14ac:dyDescent="0.2">
      <c r="AH50" s="202"/>
      <c r="AI50" s="202"/>
      <c r="AJ50" s="207"/>
    </row>
    <row r="51" spans="1:36" x14ac:dyDescent="0.2">
      <c r="AH51" s="202"/>
      <c r="AI51" s="202"/>
      <c r="AJ51" s="207"/>
    </row>
    <row r="52" spans="1:36" x14ac:dyDescent="0.2">
      <c r="AH52" s="201"/>
      <c r="AI52" s="201"/>
      <c r="AJ52" s="130"/>
    </row>
    <row r="53" spans="1:36" x14ac:dyDescent="0.2">
      <c r="AH53" s="202"/>
      <c r="AI53" s="202"/>
      <c r="AJ53" s="130"/>
    </row>
    <row r="54" spans="1:36" x14ac:dyDescent="0.2">
      <c r="AH54" s="202"/>
      <c r="AI54" s="202"/>
      <c r="AJ54" s="209"/>
    </row>
  </sheetData>
  <autoFilter ref="A6:AB49"/>
  <sortState ref="A7:AJ11">
    <sortCondition descending="1" ref="W7:W11"/>
  </sortState>
  <phoneticPr fontId="30" type="noConversion"/>
  <conditionalFormatting sqref="AI26:AI49">
    <cfRule type="expression" dxfId="9" priority="1" stopIfTrue="1">
      <formula>AND(AI26=$AY26,NOT($AY26=0))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21" workbookViewId="0">
      <selection activeCell="G29" sqref="G29"/>
    </sheetView>
  </sheetViews>
  <sheetFormatPr baseColWidth="10" defaultColWidth="8.83203125" defaultRowHeight="15" x14ac:dyDescent="0.2"/>
  <cols>
    <col min="1" max="1" width="8.83203125" customWidth="1"/>
    <col min="2" max="2" width="3.33203125" customWidth="1"/>
    <col min="3" max="3" width="10.83203125" customWidth="1"/>
    <col min="7" max="7" width="11" customWidth="1"/>
    <col min="8" max="8" width="10.83203125" customWidth="1"/>
    <col min="9" max="9" width="9.1640625" customWidth="1"/>
    <col min="10" max="10" width="2.33203125" customWidth="1"/>
    <col min="11" max="11" width="6.33203125" customWidth="1"/>
    <col min="12" max="12" width="6" customWidth="1"/>
    <col min="13" max="13" width="6.1640625" customWidth="1"/>
    <col min="14" max="14" width="12.33203125" customWidth="1"/>
    <col min="15" max="15" width="11.33203125" customWidth="1"/>
  </cols>
  <sheetData>
    <row r="1" spans="1:15" ht="16" thickBot="1" x14ac:dyDescent="0.25">
      <c r="C1" t="s">
        <v>97</v>
      </c>
      <c r="E1" s="111" t="s">
        <v>96</v>
      </c>
    </row>
    <row r="2" spans="1:15" s="111" customFormat="1" ht="16" thickBot="1" x14ac:dyDescent="0.25">
      <c r="A2" s="111" t="s">
        <v>91</v>
      </c>
      <c r="C2" s="112" t="s">
        <v>86</v>
      </c>
      <c r="D2" s="112" t="s">
        <v>87</v>
      </c>
      <c r="E2" s="126" t="s">
        <v>88</v>
      </c>
      <c r="F2" s="127" t="s">
        <v>89</v>
      </c>
      <c r="G2" s="127" t="s">
        <v>90</v>
      </c>
      <c r="H2" s="131" t="s">
        <v>90</v>
      </c>
      <c r="I2" s="112" t="s">
        <v>88</v>
      </c>
      <c r="K2" s="122" t="s">
        <v>93</v>
      </c>
      <c r="L2" s="123" t="s">
        <v>94</v>
      </c>
      <c r="M2" s="167" t="s">
        <v>95</v>
      </c>
      <c r="N2" s="165" t="s">
        <v>99</v>
      </c>
      <c r="O2" s="166"/>
    </row>
    <row r="3" spans="1:15" x14ac:dyDescent="0.2">
      <c r="A3" s="56" t="s">
        <v>27</v>
      </c>
      <c r="B3" s="57"/>
      <c r="C3" s="114">
        <v>40.43</v>
      </c>
      <c r="D3" s="102"/>
      <c r="E3" s="114">
        <v>40.43</v>
      </c>
      <c r="F3" s="115"/>
      <c r="G3" s="144" t="s">
        <v>103</v>
      </c>
      <c r="H3" s="149">
        <v>39.299999999999997</v>
      </c>
      <c r="I3" s="135">
        <v>35.53</v>
      </c>
      <c r="K3" s="140">
        <v>40.14</v>
      </c>
      <c r="L3" s="141">
        <v>36.4</v>
      </c>
      <c r="M3" s="163">
        <v>34.28</v>
      </c>
      <c r="N3" s="168" t="s">
        <v>87</v>
      </c>
      <c r="O3" s="169"/>
    </row>
    <row r="4" spans="1:15" x14ac:dyDescent="0.2">
      <c r="A4" s="7" t="s">
        <v>80</v>
      </c>
      <c r="B4" s="17"/>
      <c r="C4" s="136">
        <v>45.19</v>
      </c>
      <c r="D4" s="103"/>
      <c r="E4" s="101"/>
      <c r="F4" s="53"/>
      <c r="G4" s="53"/>
      <c r="H4" s="100"/>
      <c r="I4" s="104"/>
      <c r="K4" s="142">
        <v>45.46</v>
      </c>
      <c r="L4" s="143">
        <v>41.08</v>
      </c>
      <c r="M4" s="164">
        <v>37.159999999999997</v>
      </c>
      <c r="N4" s="170" t="s">
        <v>98</v>
      </c>
      <c r="O4" s="171"/>
    </row>
    <row r="5" spans="1:15" x14ac:dyDescent="0.2">
      <c r="A5" s="7" t="s">
        <v>70</v>
      </c>
      <c r="B5" s="17"/>
      <c r="C5" s="138">
        <v>46.05</v>
      </c>
      <c r="D5" s="103"/>
      <c r="E5" s="101"/>
      <c r="F5" s="53"/>
      <c r="G5" s="137">
        <v>45.3</v>
      </c>
      <c r="H5" s="100"/>
      <c r="I5" s="104"/>
      <c r="K5" s="120"/>
      <c r="L5" s="53"/>
      <c r="M5" s="100"/>
      <c r="N5" s="172">
        <v>1.1319999999999999</v>
      </c>
      <c r="O5" s="173"/>
    </row>
    <row r="6" spans="1:15" x14ac:dyDescent="0.2">
      <c r="A6" s="7" t="s">
        <v>31</v>
      </c>
      <c r="B6" s="17"/>
      <c r="C6" s="146">
        <v>45.49</v>
      </c>
      <c r="D6" s="103"/>
      <c r="E6" s="101"/>
      <c r="F6" s="53"/>
      <c r="G6" s="145">
        <v>45.11</v>
      </c>
      <c r="H6" s="100"/>
      <c r="I6" s="104"/>
      <c r="K6" s="120"/>
      <c r="L6" s="53"/>
      <c r="M6" s="100"/>
      <c r="N6" s="174">
        <v>1.1240000000000001</v>
      </c>
      <c r="O6" s="173"/>
    </row>
    <row r="7" spans="1:15" x14ac:dyDescent="0.2">
      <c r="A7" s="7" t="s">
        <v>81</v>
      </c>
      <c r="B7" s="17" t="s">
        <v>40</v>
      </c>
      <c r="C7" s="101">
        <v>45.17</v>
      </c>
      <c r="D7" s="103"/>
      <c r="E7" s="101">
        <v>45.17</v>
      </c>
      <c r="F7" s="139">
        <v>40.19</v>
      </c>
      <c r="G7" s="53"/>
      <c r="H7" s="100"/>
      <c r="I7" s="104"/>
      <c r="K7" s="120"/>
      <c r="L7" s="53"/>
      <c r="M7" s="100"/>
      <c r="N7" s="175">
        <v>1.0660000000000001</v>
      </c>
      <c r="O7" s="176" t="s">
        <v>100</v>
      </c>
    </row>
    <row r="8" spans="1:15" x14ac:dyDescent="0.2">
      <c r="A8" s="7" t="s">
        <v>71</v>
      </c>
      <c r="B8" s="17" t="s">
        <v>79</v>
      </c>
      <c r="C8" s="153">
        <v>48.44</v>
      </c>
      <c r="D8" s="103"/>
      <c r="E8" s="101"/>
      <c r="F8" s="152">
        <v>43</v>
      </c>
      <c r="G8" s="53"/>
      <c r="H8" s="100"/>
      <c r="I8" s="104"/>
      <c r="K8" s="303">
        <v>47.17</v>
      </c>
      <c r="L8" s="53"/>
      <c r="M8" s="100"/>
      <c r="N8" s="158"/>
      <c r="O8" s="159" t="s">
        <v>102</v>
      </c>
    </row>
    <row r="9" spans="1:15" x14ac:dyDescent="0.2">
      <c r="A9" s="7" t="s">
        <v>74</v>
      </c>
      <c r="B9" s="17"/>
      <c r="C9" s="101">
        <v>47.57</v>
      </c>
      <c r="D9" s="103"/>
      <c r="E9" s="101">
        <v>47.57</v>
      </c>
      <c r="F9" s="139">
        <v>41.56</v>
      </c>
      <c r="G9" s="53"/>
      <c r="H9" s="100">
        <v>47.49</v>
      </c>
      <c r="I9" s="104"/>
      <c r="K9" s="120"/>
      <c r="L9" s="53"/>
      <c r="M9" s="100"/>
      <c r="N9" s="177">
        <v>1.026</v>
      </c>
      <c r="O9" s="178" t="s">
        <v>101</v>
      </c>
    </row>
    <row r="10" spans="1:15" x14ac:dyDescent="0.2">
      <c r="A10" s="7" t="s">
        <v>34</v>
      </c>
      <c r="B10" s="17" t="s">
        <v>6</v>
      </c>
      <c r="C10" s="101">
        <v>48.23</v>
      </c>
      <c r="D10" s="103"/>
      <c r="E10" s="101">
        <v>48.23</v>
      </c>
      <c r="F10" s="53"/>
      <c r="G10" s="119">
        <v>46.1</v>
      </c>
      <c r="H10" s="100"/>
      <c r="I10" s="104"/>
      <c r="K10" s="120"/>
      <c r="L10" s="53"/>
      <c r="M10" s="100"/>
      <c r="N10" s="160"/>
      <c r="O10" s="157"/>
    </row>
    <row r="11" spans="1:15" x14ac:dyDescent="0.2">
      <c r="A11" s="71" t="s">
        <v>71</v>
      </c>
      <c r="B11" s="63" t="s">
        <v>73</v>
      </c>
      <c r="C11" s="147">
        <v>53.08</v>
      </c>
      <c r="D11" s="110"/>
      <c r="E11" s="101"/>
      <c r="F11" s="53"/>
      <c r="G11" s="53"/>
      <c r="H11" s="148">
        <v>51.34</v>
      </c>
      <c r="I11" s="104"/>
      <c r="K11" s="120"/>
      <c r="L11" s="53"/>
      <c r="M11" s="100"/>
      <c r="N11" s="179">
        <v>1.3049999999999999</v>
      </c>
      <c r="O11" s="173"/>
    </row>
    <row r="12" spans="1:15" x14ac:dyDescent="0.2">
      <c r="A12" s="71" t="s">
        <v>119</v>
      </c>
      <c r="B12" s="63"/>
      <c r="C12" s="305">
        <v>56.41</v>
      </c>
      <c r="D12" s="110"/>
      <c r="E12" s="298"/>
      <c r="F12" s="299"/>
      <c r="G12" s="299"/>
      <c r="H12" s="300"/>
      <c r="I12" s="301"/>
      <c r="K12" s="307">
        <v>55</v>
      </c>
      <c r="L12" s="299"/>
      <c r="M12" s="302"/>
      <c r="N12" s="306">
        <v>1.163</v>
      </c>
      <c r="O12" s="157"/>
    </row>
    <row r="13" spans="1:15" x14ac:dyDescent="0.2">
      <c r="A13" s="71" t="s">
        <v>118</v>
      </c>
      <c r="B13" s="63" t="s">
        <v>68</v>
      </c>
      <c r="C13" s="305">
        <v>48.41</v>
      </c>
      <c r="D13" s="110"/>
      <c r="E13" s="298"/>
      <c r="F13" s="299"/>
      <c r="G13" s="299"/>
      <c r="H13" s="300"/>
      <c r="I13" s="301"/>
      <c r="K13" s="304">
        <v>47.14</v>
      </c>
      <c r="L13" s="299"/>
      <c r="M13" s="302"/>
      <c r="N13" s="306">
        <v>0.999</v>
      </c>
      <c r="O13" s="157"/>
    </row>
    <row r="14" spans="1:15" x14ac:dyDescent="0.2">
      <c r="A14" s="71" t="s">
        <v>118</v>
      </c>
      <c r="B14" s="63" t="s">
        <v>154</v>
      </c>
      <c r="C14" s="347">
        <v>58.4</v>
      </c>
      <c r="D14" s="110"/>
      <c r="E14" s="298"/>
      <c r="F14" s="299"/>
      <c r="G14" s="299"/>
      <c r="H14" s="300"/>
      <c r="I14" s="301"/>
      <c r="K14" s="304"/>
      <c r="L14" s="299"/>
      <c r="M14" s="302"/>
      <c r="N14" s="306"/>
      <c r="O14" s="157"/>
    </row>
    <row r="15" spans="1:15" x14ac:dyDescent="0.2">
      <c r="A15" s="71" t="s">
        <v>133</v>
      </c>
      <c r="B15" s="63" t="s">
        <v>72</v>
      </c>
      <c r="C15" s="305">
        <v>55.06</v>
      </c>
      <c r="D15" s="110"/>
      <c r="E15" s="298"/>
      <c r="F15" s="299"/>
      <c r="G15" s="299"/>
      <c r="H15" s="300"/>
      <c r="I15" s="301"/>
      <c r="K15" s="304"/>
      <c r="L15" s="299"/>
      <c r="M15" s="302"/>
      <c r="N15" s="306"/>
      <c r="O15" s="157"/>
    </row>
    <row r="16" spans="1:15" x14ac:dyDescent="0.2">
      <c r="A16" s="71" t="s">
        <v>121</v>
      </c>
      <c r="B16" s="63"/>
      <c r="C16" s="312">
        <v>46.57</v>
      </c>
      <c r="D16" s="110"/>
      <c r="E16" s="298"/>
      <c r="F16" s="299"/>
      <c r="G16" s="299"/>
      <c r="H16" s="300"/>
      <c r="I16" s="301"/>
      <c r="K16" s="304"/>
      <c r="L16" s="309">
        <v>57.19</v>
      </c>
      <c r="M16" s="302"/>
      <c r="N16" s="311">
        <v>0.96</v>
      </c>
      <c r="O16" s="157"/>
    </row>
    <row r="17" spans="1:15" x14ac:dyDescent="0.2">
      <c r="A17" s="71" t="s">
        <v>26</v>
      </c>
      <c r="B17" s="63"/>
      <c r="C17" s="312">
        <v>35.51</v>
      </c>
      <c r="D17" s="110"/>
      <c r="E17" s="298"/>
      <c r="F17" s="299"/>
      <c r="G17" s="299"/>
      <c r="H17" s="300"/>
      <c r="I17" s="301"/>
      <c r="K17" s="304"/>
      <c r="L17" s="309"/>
      <c r="M17" s="313">
        <v>44.34</v>
      </c>
      <c r="N17" s="314">
        <v>1.06</v>
      </c>
      <c r="O17" s="157"/>
    </row>
    <row r="18" spans="1:15" x14ac:dyDescent="0.2">
      <c r="A18" s="71" t="s">
        <v>81</v>
      </c>
      <c r="B18" s="63" t="s">
        <v>79</v>
      </c>
      <c r="C18" s="312">
        <v>38.130000000000003</v>
      </c>
      <c r="D18" s="110"/>
      <c r="E18" s="298"/>
      <c r="F18" s="299"/>
      <c r="G18" s="299"/>
      <c r="H18" s="300"/>
      <c r="I18" s="301"/>
      <c r="K18" s="304"/>
      <c r="L18" s="309"/>
      <c r="M18" s="315">
        <v>47.3</v>
      </c>
      <c r="N18" s="314">
        <v>1.1299999999999999</v>
      </c>
      <c r="O18" s="157"/>
    </row>
    <row r="19" spans="1:15" x14ac:dyDescent="0.2">
      <c r="A19" s="71" t="s">
        <v>33</v>
      </c>
      <c r="B19" s="63"/>
      <c r="C19" s="312">
        <v>39.409999999999997</v>
      </c>
      <c r="D19" s="110"/>
      <c r="E19" s="298"/>
      <c r="F19" s="299"/>
      <c r="G19" s="299"/>
      <c r="H19" s="300"/>
      <c r="I19" s="301"/>
      <c r="K19" s="317">
        <v>123.56</v>
      </c>
      <c r="L19" s="309"/>
      <c r="M19" s="315"/>
      <c r="N19" s="314">
        <v>1.129</v>
      </c>
      <c r="O19" s="157"/>
    </row>
    <row r="20" spans="1:15" x14ac:dyDescent="0.2">
      <c r="A20" s="71" t="s">
        <v>117</v>
      </c>
      <c r="B20" s="63"/>
      <c r="C20" s="312">
        <v>45.16</v>
      </c>
      <c r="D20" s="110"/>
      <c r="E20" s="298"/>
      <c r="F20" s="299"/>
      <c r="G20" s="299"/>
      <c r="H20" s="300"/>
      <c r="I20" s="301"/>
      <c r="K20" s="317">
        <v>24.12</v>
      </c>
      <c r="L20" s="309"/>
      <c r="M20" s="315"/>
      <c r="N20" s="314">
        <v>1.093</v>
      </c>
      <c r="O20" s="157"/>
    </row>
    <row r="21" spans="1:15" ht="16" thickBot="1" x14ac:dyDescent="0.25">
      <c r="A21" s="58" t="s">
        <v>62</v>
      </c>
      <c r="B21" s="59" t="s">
        <v>55</v>
      </c>
      <c r="C21" s="116">
        <v>48.53</v>
      </c>
      <c r="D21" s="107"/>
      <c r="E21" s="116">
        <v>48.53</v>
      </c>
      <c r="F21" s="118">
        <v>40.299999999999997</v>
      </c>
      <c r="G21" s="117"/>
      <c r="H21" s="132"/>
      <c r="I21" s="105"/>
      <c r="K21" s="121"/>
      <c r="L21" s="310">
        <v>59.41</v>
      </c>
      <c r="M21" s="132"/>
      <c r="N21" s="161"/>
      <c r="O21" s="162"/>
    </row>
    <row r="22" spans="1:15" x14ac:dyDescent="0.2">
      <c r="A22" s="70" t="s">
        <v>75</v>
      </c>
      <c r="B22" s="98"/>
      <c r="C22" s="125">
        <v>27.46</v>
      </c>
      <c r="D22" s="106"/>
      <c r="E22" s="125">
        <v>27.46</v>
      </c>
      <c r="F22" s="115">
        <v>24.42</v>
      </c>
      <c r="G22" s="115"/>
      <c r="H22" s="133"/>
      <c r="I22" s="134"/>
      <c r="K22" s="124"/>
      <c r="L22" s="113"/>
      <c r="M22" s="190"/>
      <c r="N22" s="109"/>
      <c r="O22" s="156"/>
    </row>
    <row r="23" spans="1:15" x14ac:dyDescent="0.2">
      <c r="A23" s="71" t="s">
        <v>17</v>
      </c>
      <c r="B23" s="97"/>
      <c r="C23" s="120">
        <v>31.39</v>
      </c>
      <c r="D23" s="103"/>
      <c r="E23" s="120">
        <v>31.39</v>
      </c>
      <c r="F23" s="151">
        <v>27.2</v>
      </c>
      <c r="G23" s="184" t="s">
        <v>105</v>
      </c>
      <c r="H23" s="100"/>
      <c r="I23" s="104"/>
      <c r="K23" s="120"/>
      <c r="L23" s="53"/>
      <c r="M23" s="100"/>
      <c r="N23" s="160"/>
      <c r="O23" s="157"/>
    </row>
    <row r="24" spans="1:15" x14ac:dyDescent="0.2">
      <c r="A24" s="71" t="s">
        <v>20</v>
      </c>
      <c r="B24" s="97"/>
      <c r="C24" s="120">
        <v>38.53</v>
      </c>
      <c r="D24" s="103"/>
      <c r="E24" s="120"/>
      <c r="F24" s="151"/>
      <c r="G24" s="184"/>
      <c r="H24" s="100"/>
      <c r="I24" s="104"/>
      <c r="K24" s="120"/>
      <c r="L24" s="53"/>
      <c r="M24" s="316">
        <v>48.22</v>
      </c>
      <c r="N24" s="314">
        <v>1.1499999999999999</v>
      </c>
      <c r="O24" s="157"/>
    </row>
    <row r="25" spans="1:15" x14ac:dyDescent="0.2">
      <c r="A25" s="71" t="s">
        <v>122</v>
      </c>
      <c r="B25" s="97"/>
      <c r="C25" s="120">
        <v>43.38</v>
      </c>
      <c r="D25" s="103"/>
      <c r="E25" s="120"/>
      <c r="F25" s="151"/>
      <c r="G25" s="184"/>
      <c r="H25" s="100"/>
      <c r="I25" s="104"/>
      <c r="K25" s="120"/>
      <c r="L25" s="53"/>
      <c r="M25" s="316">
        <v>54.14</v>
      </c>
      <c r="N25" s="314">
        <v>1.29</v>
      </c>
      <c r="O25" s="157"/>
    </row>
    <row r="26" spans="1:15" x14ac:dyDescent="0.2">
      <c r="A26" s="71" t="s">
        <v>158</v>
      </c>
      <c r="B26" s="97"/>
      <c r="C26" s="120">
        <v>35.090000000000003</v>
      </c>
      <c r="D26" s="103"/>
      <c r="E26" s="120"/>
      <c r="F26" s="151"/>
      <c r="G26" s="184"/>
      <c r="H26" s="100"/>
      <c r="I26" s="104"/>
      <c r="K26" s="120"/>
      <c r="L26" s="53"/>
      <c r="M26" s="316"/>
      <c r="N26" s="314"/>
      <c r="O26" s="157"/>
    </row>
    <row r="27" spans="1:15" x14ac:dyDescent="0.2">
      <c r="A27" s="71" t="s">
        <v>22</v>
      </c>
      <c r="B27" s="97"/>
      <c r="C27" s="120">
        <v>37.450000000000003</v>
      </c>
      <c r="D27" s="103"/>
      <c r="E27" s="120"/>
      <c r="F27" s="151"/>
      <c r="G27" s="184"/>
      <c r="H27" s="100"/>
      <c r="I27" s="104"/>
      <c r="K27" s="128">
        <v>117.49</v>
      </c>
      <c r="L27" s="53"/>
      <c r="M27" s="316"/>
      <c r="N27" s="314">
        <v>1.0740000000000001</v>
      </c>
      <c r="O27" s="157"/>
    </row>
    <row r="28" spans="1:15" x14ac:dyDescent="0.2">
      <c r="A28" s="54" t="s">
        <v>48</v>
      </c>
      <c r="B28" s="99" t="s">
        <v>40</v>
      </c>
      <c r="C28" s="120">
        <v>35.03</v>
      </c>
      <c r="D28" s="103"/>
      <c r="E28" s="120">
        <v>35.03</v>
      </c>
      <c r="F28" s="53"/>
      <c r="G28" s="197">
        <v>37.130000000000003</v>
      </c>
      <c r="H28" s="100"/>
      <c r="I28" s="104"/>
      <c r="K28" s="120"/>
      <c r="L28" s="53"/>
      <c r="M28" s="100"/>
      <c r="N28" s="160"/>
      <c r="O28" s="157"/>
    </row>
    <row r="29" spans="1:15" x14ac:dyDescent="0.2">
      <c r="A29" s="54" t="s">
        <v>23</v>
      </c>
      <c r="B29" s="99"/>
      <c r="C29" s="293">
        <v>32.46</v>
      </c>
      <c r="D29" s="103"/>
      <c r="E29" s="120"/>
      <c r="F29" s="53"/>
      <c r="G29" s="197"/>
      <c r="H29" s="100"/>
      <c r="I29" s="104"/>
      <c r="K29" s="293">
        <v>45.49</v>
      </c>
      <c r="L29" s="53"/>
      <c r="M29" s="100"/>
      <c r="N29" s="294">
        <v>0.96899999999999997</v>
      </c>
      <c r="O29" s="157"/>
    </row>
    <row r="30" spans="1:15" x14ac:dyDescent="0.2">
      <c r="A30" s="54" t="s">
        <v>38</v>
      </c>
      <c r="B30" s="99" t="s">
        <v>55</v>
      </c>
      <c r="C30" s="293">
        <v>30.24</v>
      </c>
      <c r="D30" s="103"/>
      <c r="E30" s="120"/>
      <c r="F30" s="53"/>
      <c r="G30" s="197"/>
      <c r="H30" s="100"/>
      <c r="I30" s="104"/>
      <c r="K30" s="293">
        <v>42.29</v>
      </c>
      <c r="L30" s="53"/>
      <c r="M30" s="100"/>
      <c r="N30" s="294">
        <v>0.89900000000000002</v>
      </c>
      <c r="O30" s="157"/>
    </row>
    <row r="31" spans="1:15" x14ac:dyDescent="0.2">
      <c r="A31" s="54" t="s">
        <v>60</v>
      </c>
      <c r="B31" s="99"/>
      <c r="C31" s="120">
        <v>35.090000000000003</v>
      </c>
      <c r="D31" s="103"/>
      <c r="E31" s="120">
        <v>35.090000000000003</v>
      </c>
      <c r="F31" s="53"/>
      <c r="G31" s="53">
        <v>35.090000000000003</v>
      </c>
      <c r="H31" s="100"/>
      <c r="I31" s="104"/>
      <c r="K31" s="128">
        <v>109.45</v>
      </c>
      <c r="L31" s="295">
        <v>20.03</v>
      </c>
      <c r="M31" s="100"/>
      <c r="N31" s="160"/>
      <c r="O31" s="157"/>
    </row>
    <row r="32" spans="1:15" x14ac:dyDescent="0.2">
      <c r="A32" s="54" t="s">
        <v>120</v>
      </c>
      <c r="B32" s="99"/>
      <c r="C32" s="308">
        <v>38.5</v>
      </c>
      <c r="D32" s="103"/>
      <c r="E32" s="120"/>
      <c r="F32" s="53"/>
      <c r="G32" s="53"/>
      <c r="H32" s="100"/>
      <c r="I32" s="104"/>
      <c r="K32" s="303">
        <v>37.409999999999997</v>
      </c>
      <c r="L32" s="295"/>
      <c r="M32" s="100"/>
      <c r="N32" s="306">
        <v>0.79700000000000004</v>
      </c>
      <c r="O32" s="157"/>
    </row>
    <row r="33" spans="1:15" x14ac:dyDescent="0.2">
      <c r="A33" s="55" t="s">
        <v>66</v>
      </c>
      <c r="B33" s="100"/>
      <c r="C33" s="128">
        <v>36.299999999999997</v>
      </c>
      <c r="D33" s="103"/>
      <c r="E33" s="128">
        <v>36.299999999999997</v>
      </c>
      <c r="F33" s="53">
        <v>30.26</v>
      </c>
      <c r="G33" s="53">
        <v>36.22</v>
      </c>
      <c r="H33" s="100"/>
      <c r="I33" s="104"/>
      <c r="K33" s="120"/>
      <c r="L33" s="53"/>
      <c r="M33" s="100"/>
      <c r="N33" s="160"/>
      <c r="O33" s="157"/>
    </row>
    <row r="34" spans="1:15" x14ac:dyDescent="0.2">
      <c r="A34" s="54" t="s">
        <v>48</v>
      </c>
      <c r="B34" s="99" t="s">
        <v>69</v>
      </c>
      <c r="C34" s="185">
        <v>34.409999999999997</v>
      </c>
      <c r="D34" s="103"/>
      <c r="E34" s="120"/>
      <c r="F34" s="53"/>
      <c r="G34" s="184">
        <v>35.56</v>
      </c>
      <c r="H34" s="100"/>
      <c r="I34" s="104"/>
      <c r="K34" s="120"/>
      <c r="L34" s="53"/>
      <c r="M34" s="100"/>
      <c r="N34" s="172">
        <v>1.0960000000000001</v>
      </c>
      <c r="O34" s="173"/>
    </row>
    <row r="35" spans="1:15" x14ac:dyDescent="0.2">
      <c r="A35" s="54" t="s">
        <v>76</v>
      </c>
      <c r="B35" s="99" t="s">
        <v>37</v>
      </c>
      <c r="C35" s="186">
        <v>35.5</v>
      </c>
      <c r="D35" s="103"/>
      <c r="E35" s="120"/>
      <c r="F35" s="53"/>
      <c r="G35" s="145">
        <v>37.08</v>
      </c>
      <c r="H35" s="100"/>
      <c r="I35" s="104"/>
      <c r="K35" s="120"/>
      <c r="L35" s="53"/>
      <c r="M35" s="100"/>
      <c r="N35" s="174">
        <v>1.1319999999999999</v>
      </c>
      <c r="O35" s="173"/>
    </row>
    <row r="36" spans="1:15" x14ac:dyDescent="0.2">
      <c r="A36" s="54" t="s">
        <v>36</v>
      </c>
      <c r="B36" s="99" t="s">
        <v>72</v>
      </c>
      <c r="C36" s="120">
        <v>37.340000000000003</v>
      </c>
      <c r="D36" s="103"/>
      <c r="E36" s="120">
        <v>37.340000000000003</v>
      </c>
      <c r="F36" s="53">
        <v>32.130000000000003</v>
      </c>
      <c r="G36" s="53"/>
      <c r="H36" s="100"/>
      <c r="I36" s="187">
        <v>34.409999999999997</v>
      </c>
      <c r="K36" s="120"/>
      <c r="L36" s="119"/>
      <c r="M36" s="100"/>
      <c r="N36" s="160"/>
      <c r="O36" s="157"/>
    </row>
    <row r="37" spans="1:15" x14ac:dyDescent="0.2">
      <c r="A37" s="54" t="s">
        <v>18</v>
      </c>
      <c r="B37" s="99" t="s">
        <v>40</v>
      </c>
      <c r="C37" s="128">
        <v>38.1</v>
      </c>
      <c r="D37" s="103"/>
      <c r="E37" s="128">
        <v>38.1</v>
      </c>
      <c r="F37" s="53">
        <v>33.049999999999997</v>
      </c>
      <c r="G37" s="53">
        <v>38.26</v>
      </c>
      <c r="H37" s="100"/>
      <c r="I37" s="104"/>
      <c r="K37" s="120"/>
      <c r="L37" s="53"/>
      <c r="M37" s="100"/>
      <c r="N37" s="160"/>
      <c r="O37" s="157"/>
    </row>
    <row r="38" spans="1:15" x14ac:dyDescent="0.2">
      <c r="A38" s="54" t="s">
        <v>18</v>
      </c>
      <c r="B38" s="99" t="s">
        <v>6</v>
      </c>
      <c r="C38" s="195">
        <v>33.22</v>
      </c>
      <c r="D38" s="103"/>
      <c r="E38" s="128"/>
      <c r="F38" s="150">
        <v>28.49</v>
      </c>
      <c r="G38" s="53"/>
      <c r="H38" s="100"/>
      <c r="I38" s="104"/>
      <c r="K38" s="120"/>
      <c r="L38" s="53"/>
      <c r="M38" s="100"/>
      <c r="N38" s="191">
        <v>1.054</v>
      </c>
      <c r="O38" s="169"/>
    </row>
    <row r="39" spans="1:15" x14ac:dyDescent="0.2">
      <c r="A39" s="54" t="s">
        <v>28</v>
      </c>
      <c r="B39" s="99"/>
      <c r="C39" s="196">
        <v>37.08</v>
      </c>
      <c r="D39" s="103"/>
      <c r="E39" s="120"/>
      <c r="F39" s="150">
        <v>32.03</v>
      </c>
      <c r="G39" s="53">
        <v>39.26</v>
      </c>
      <c r="H39" s="100"/>
      <c r="I39" s="104"/>
      <c r="K39" s="120"/>
      <c r="L39" s="53"/>
      <c r="M39" s="100"/>
      <c r="N39" s="192">
        <v>1.173</v>
      </c>
      <c r="O39" s="171"/>
    </row>
    <row r="40" spans="1:15" x14ac:dyDescent="0.2">
      <c r="A40" s="54" t="s">
        <v>92</v>
      </c>
      <c r="B40" s="99"/>
      <c r="C40" s="200">
        <v>33.49</v>
      </c>
      <c r="D40" s="103"/>
      <c r="E40" s="120"/>
      <c r="F40" s="53"/>
      <c r="G40" s="197">
        <v>35.54</v>
      </c>
      <c r="H40" s="100"/>
      <c r="I40" s="104"/>
      <c r="K40" s="293">
        <v>47.16</v>
      </c>
      <c r="L40" s="53"/>
      <c r="M40" s="316">
        <v>42.03</v>
      </c>
      <c r="N40" s="198">
        <v>0.96499999999999997</v>
      </c>
      <c r="O40" s="157"/>
    </row>
    <row r="41" spans="1:15" x14ac:dyDescent="0.2">
      <c r="A41" s="54" t="s">
        <v>38</v>
      </c>
      <c r="B41" s="99" t="s">
        <v>77</v>
      </c>
      <c r="C41" s="200">
        <v>45.53</v>
      </c>
      <c r="D41" s="103"/>
      <c r="E41" s="120"/>
      <c r="F41" s="53"/>
      <c r="G41" s="197">
        <v>48.42</v>
      </c>
      <c r="H41" s="100"/>
      <c r="I41" s="104"/>
      <c r="K41" s="120"/>
      <c r="L41" s="53"/>
      <c r="M41" s="100"/>
      <c r="N41" s="198">
        <v>1.3089999999999999</v>
      </c>
      <c r="O41" s="157"/>
    </row>
    <row r="42" spans="1:15" x14ac:dyDescent="0.2">
      <c r="A42" s="54" t="s">
        <v>21</v>
      </c>
      <c r="B42" s="99" t="s">
        <v>68</v>
      </c>
      <c r="C42" s="196">
        <v>39.36</v>
      </c>
      <c r="D42" s="104"/>
      <c r="E42" s="120"/>
      <c r="F42" s="150">
        <v>34.119999999999997</v>
      </c>
      <c r="G42" s="53">
        <v>42.07</v>
      </c>
      <c r="H42" s="100"/>
      <c r="I42" s="104"/>
      <c r="K42" s="120"/>
      <c r="L42" s="53"/>
      <c r="M42" s="100"/>
      <c r="N42" s="199">
        <v>1.2509999999999999</v>
      </c>
      <c r="O42" s="169"/>
    </row>
    <row r="43" spans="1:15" x14ac:dyDescent="0.2">
      <c r="A43" s="54" t="s">
        <v>25</v>
      </c>
      <c r="B43" s="99"/>
      <c r="C43" s="196">
        <v>39.51</v>
      </c>
      <c r="D43" s="104"/>
      <c r="E43" s="120"/>
      <c r="F43" s="150">
        <v>34.25</v>
      </c>
      <c r="G43" s="119">
        <v>41.4</v>
      </c>
      <c r="H43" s="100"/>
      <c r="I43" s="104"/>
      <c r="K43" s="120"/>
      <c r="L43" s="53"/>
      <c r="M43" s="100"/>
      <c r="N43" s="192">
        <v>1.2589999999999999</v>
      </c>
      <c r="O43" s="171"/>
    </row>
    <row r="44" spans="1:15" x14ac:dyDescent="0.2">
      <c r="A44" s="7" t="s">
        <v>38</v>
      </c>
      <c r="B44" s="97" t="s">
        <v>39</v>
      </c>
      <c r="C44" s="120">
        <v>41.25</v>
      </c>
      <c r="D44" s="104"/>
      <c r="E44" s="120">
        <v>41.25</v>
      </c>
      <c r="F44" s="119">
        <v>35.299999999999997</v>
      </c>
      <c r="G44" s="53">
        <v>42.09</v>
      </c>
      <c r="H44" s="100"/>
      <c r="I44" s="104"/>
      <c r="K44" s="120">
        <v>22.08</v>
      </c>
      <c r="L44" s="53"/>
      <c r="M44" s="100"/>
      <c r="N44" s="160"/>
      <c r="O44" s="157"/>
    </row>
    <row r="45" spans="1:15" x14ac:dyDescent="0.2">
      <c r="A45" s="7" t="s">
        <v>21</v>
      </c>
      <c r="B45" s="97" t="s">
        <v>39</v>
      </c>
      <c r="C45" s="297">
        <v>34.159999999999997</v>
      </c>
      <c r="D45" s="104"/>
      <c r="E45" s="120"/>
      <c r="F45" s="119"/>
      <c r="G45" s="53"/>
      <c r="H45" s="100"/>
      <c r="I45" s="104"/>
      <c r="K45" s="120"/>
      <c r="L45" s="295">
        <v>19.329999999999998</v>
      </c>
      <c r="M45" s="100"/>
      <c r="N45" s="296">
        <v>0.97499999999999998</v>
      </c>
      <c r="O45" s="157"/>
    </row>
    <row r="46" spans="1:15" x14ac:dyDescent="0.2">
      <c r="A46" s="54" t="s">
        <v>82</v>
      </c>
      <c r="B46" s="99"/>
      <c r="C46" s="120">
        <v>47.41</v>
      </c>
      <c r="D46" s="104"/>
      <c r="E46" s="120">
        <v>47.41</v>
      </c>
      <c r="F46" s="53">
        <v>39.18</v>
      </c>
      <c r="G46" s="53"/>
      <c r="H46" s="100"/>
      <c r="I46" s="104"/>
      <c r="K46" s="120"/>
      <c r="L46" s="53"/>
      <c r="M46" s="100"/>
      <c r="N46" s="160"/>
      <c r="O46" s="157"/>
    </row>
    <row r="47" spans="1:15" ht="16" thickBot="1" x14ac:dyDescent="0.25">
      <c r="A47" s="60" t="s">
        <v>32</v>
      </c>
      <c r="B47" s="108"/>
      <c r="C47" s="189">
        <v>54.31</v>
      </c>
      <c r="D47" s="105"/>
      <c r="E47" s="121"/>
      <c r="F47" s="117"/>
      <c r="G47" s="117"/>
      <c r="H47" s="132"/>
      <c r="I47" s="188">
        <v>50.2</v>
      </c>
      <c r="K47" s="121"/>
      <c r="L47" s="117"/>
      <c r="M47" s="132"/>
      <c r="N47" s="193">
        <v>1.4510000000000001</v>
      </c>
      <c r="O47" s="194"/>
    </row>
    <row r="57" spans="18:18" x14ac:dyDescent="0.2">
      <c r="R57">
        <v>0</v>
      </c>
    </row>
  </sheetData>
  <conditionalFormatting sqref="D3:D41">
    <cfRule type="expression" dxfId="8" priority="4" stopIfTrue="1">
      <formula>AND(D3=$AZ3,NOT($AZ3=0))</formula>
    </cfRule>
    <cfRule type="expression" dxfId="7" priority="5">
      <formula>AND(D3=$BD3,NOT($BD3=0))</formula>
    </cfRule>
  </conditionalFormatting>
  <conditionalFormatting sqref="B3:B5">
    <cfRule type="expression" dxfId="6" priority="3" stopIfTrue="1">
      <formula>AND(B3=$AZ3,NOT($AZ3=0))</formula>
    </cfRule>
  </conditionalFormatting>
  <conditionalFormatting sqref="B9:B41">
    <cfRule type="expression" dxfId="5" priority="2" stopIfTrue="1">
      <formula>AND(B9=$AZ9,NOT($AZ9=0))</formula>
    </cfRule>
  </conditionalFormatting>
  <conditionalFormatting sqref="B6:B8">
    <cfRule type="expression" dxfId="4" priority="1" stopIfTrue="1">
      <formula>AND(B6=$AZ6,NOT($AZ6=0))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L26" sqref="L26"/>
    </sheetView>
  </sheetViews>
  <sheetFormatPr baseColWidth="10" defaultColWidth="8.83203125" defaultRowHeight="15" x14ac:dyDescent="0.2"/>
  <cols>
    <col min="2" max="2" width="2.33203125" customWidth="1"/>
    <col min="3" max="3" width="2.1640625" customWidth="1"/>
    <col min="5" max="5" width="5.33203125" customWidth="1"/>
    <col min="6" max="6" width="4.33203125" customWidth="1"/>
    <col min="12" max="12" width="6.6640625" customWidth="1"/>
  </cols>
  <sheetData>
    <row r="1" spans="1:15" x14ac:dyDescent="0.2">
      <c r="A1" s="213" t="s">
        <v>10</v>
      </c>
      <c r="B1" s="214"/>
      <c r="C1" s="215"/>
      <c r="D1" s="225" t="s">
        <v>111</v>
      </c>
      <c r="E1" s="226"/>
      <c r="F1" s="227"/>
      <c r="G1" s="228"/>
      <c r="H1" s="243" t="s">
        <v>112</v>
      </c>
      <c r="I1" s="244"/>
      <c r="J1" s="245"/>
      <c r="K1" s="277" t="s">
        <v>2</v>
      </c>
      <c r="L1" s="278" t="s">
        <v>113</v>
      </c>
    </row>
    <row r="2" spans="1:15" ht="16" thickBot="1" x14ac:dyDescent="0.25">
      <c r="A2" s="216"/>
      <c r="B2" s="217"/>
      <c r="C2" s="218"/>
      <c r="D2" s="229" t="s">
        <v>106</v>
      </c>
      <c r="E2" s="230" t="s">
        <v>107</v>
      </c>
      <c r="F2" s="231" t="s">
        <v>108</v>
      </c>
      <c r="G2" s="232" t="s">
        <v>107</v>
      </c>
      <c r="H2" s="246" t="s">
        <v>109</v>
      </c>
      <c r="I2" s="247" t="s">
        <v>110</v>
      </c>
      <c r="J2" s="248" t="s">
        <v>109</v>
      </c>
      <c r="K2" s="279" t="s">
        <v>114</v>
      </c>
      <c r="L2" s="280" t="s">
        <v>115</v>
      </c>
      <c r="N2" s="201"/>
      <c r="O2" s="201"/>
    </row>
    <row r="3" spans="1:15" x14ac:dyDescent="0.2">
      <c r="A3" s="258" t="s">
        <v>26</v>
      </c>
      <c r="B3" s="259"/>
      <c r="C3" s="318" t="s">
        <v>4</v>
      </c>
      <c r="D3" s="261">
        <v>35.51</v>
      </c>
      <c r="E3" s="262">
        <v>35</v>
      </c>
      <c r="F3" s="262">
        <v>51</v>
      </c>
      <c r="G3" s="326">
        <f t="shared" ref="G3:G64" si="0">E3+F3/60</f>
        <v>35.85</v>
      </c>
      <c r="H3" s="249"/>
      <c r="I3" s="250"/>
      <c r="J3" s="333">
        <f t="shared" ref="J3:J64" si="1">H3+(I3/60)</f>
        <v>0</v>
      </c>
      <c r="K3" s="281">
        <f t="shared" ref="K3:K64" si="2">J3/G3</f>
        <v>0</v>
      </c>
      <c r="L3" s="282"/>
      <c r="N3" s="201"/>
      <c r="O3" s="201"/>
    </row>
    <row r="4" spans="1:15" x14ac:dyDescent="0.2">
      <c r="A4" s="287" t="s">
        <v>121</v>
      </c>
      <c r="B4" s="288"/>
      <c r="C4" s="319" t="s">
        <v>4</v>
      </c>
      <c r="D4" s="233">
        <v>46.57</v>
      </c>
      <c r="E4" s="234">
        <v>46</v>
      </c>
      <c r="F4" s="234">
        <v>57</v>
      </c>
      <c r="G4" s="327">
        <f t="shared" si="0"/>
        <v>46.95</v>
      </c>
      <c r="H4" s="251"/>
      <c r="I4" s="252"/>
      <c r="J4" s="334">
        <f t="shared" si="1"/>
        <v>0</v>
      </c>
      <c r="K4" s="283">
        <f t="shared" si="2"/>
        <v>0</v>
      </c>
      <c r="L4" s="284"/>
      <c r="N4" s="201"/>
      <c r="O4" s="201"/>
    </row>
    <row r="5" spans="1:15" x14ac:dyDescent="0.2">
      <c r="A5" s="287" t="s">
        <v>119</v>
      </c>
      <c r="B5" s="288"/>
      <c r="C5" s="319" t="s">
        <v>4</v>
      </c>
      <c r="D5" s="233">
        <v>56.41</v>
      </c>
      <c r="E5" s="234">
        <v>56</v>
      </c>
      <c r="F5" s="234">
        <v>51</v>
      </c>
      <c r="G5" s="327">
        <f t="shared" si="0"/>
        <v>56.85</v>
      </c>
      <c r="H5" s="251"/>
      <c r="I5" s="252"/>
      <c r="J5" s="334">
        <f t="shared" si="1"/>
        <v>0</v>
      </c>
      <c r="K5" s="283">
        <f t="shared" si="2"/>
        <v>0</v>
      </c>
      <c r="L5" s="284"/>
      <c r="N5" s="201"/>
      <c r="O5" s="201"/>
    </row>
    <row r="6" spans="1:15" x14ac:dyDescent="0.2">
      <c r="A6" s="287" t="s">
        <v>117</v>
      </c>
      <c r="B6" s="288"/>
      <c r="C6" s="319" t="s">
        <v>4</v>
      </c>
      <c r="D6" s="233">
        <v>45.16</v>
      </c>
      <c r="E6" s="234">
        <v>45</v>
      </c>
      <c r="F6" s="234">
        <v>16</v>
      </c>
      <c r="G6" s="327">
        <f t="shared" si="0"/>
        <v>45.266666666666666</v>
      </c>
      <c r="H6" s="251"/>
      <c r="I6" s="252"/>
      <c r="J6" s="334">
        <f t="shared" si="1"/>
        <v>0</v>
      </c>
      <c r="K6" s="283">
        <f t="shared" si="2"/>
        <v>0</v>
      </c>
      <c r="L6" s="284"/>
      <c r="N6" s="201"/>
      <c r="O6" s="201"/>
    </row>
    <row r="7" spans="1:15" x14ac:dyDescent="0.2">
      <c r="A7" s="219" t="s">
        <v>70</v>
      </c>
      <c r="B7" s="220"/>
      <c r="C7" s="320" t="s">
        <v>4</v>
      </c>
      <c r="D7" s="236">
        <v>46.05</v>
      </c>
      <c r="E7" s="234">
        <v>46</v>
      </c>
      <c r="F7" s="234">
        <v>5</v>
      </c>
      <c r="G7" s="327">
        <f t="shared" si="0"/>
        <v>46.083333333333336</v>
      </c>
      <c r="H7" s="251"/>
      <c r="I7" s="252"/>
      <c r="J7" s="334">
        <f t="shared" si="1"/>
        <v>0</v>
      </c>
      <c r="K7" s="283">
        <f t="shared" si="2"/>
        <v>0</v>
      </c>
      <c r="L7" s="284"/>
      <c r="N7" s="201"/>
      <c r="O7" s="201"/>
    </row>
    <row r="8" spans="1:15" x14ac:dyDescent="0.2">
      <c r="A8" s="219" t="s">
        <v>27</v>
      </c>
      <c r="B8" s="220"/>
      <c r="C8" s="320" t="s">
        <v>4</v>
      </c>
      <c r="D8" s="237">
        <v>40.43</v>
      </c>
      <c r="E8" s="234">
        <v>40</v>
      </c>
      <c r="F8" s="234">
        <v>43</v>
      </c>
      <c r="G8" s="327">
        <f t="shared" si="0"/>
        <v>40.716666666666669</v>
      </c>
      <c r="H8" s="251"/>
      <c r="I8" s="252"/>
      <c r="J8" s="334">
        <f t="shared" si="1"/>
        <v>0</v>
      </c>
      <c r="K8" s="283">
        <f t="shared" si="2"/>
        <v>0</v>
      </c>
      <c r="L8" s="284"/>
      <c r="N8" s="201"/>
      <c r="O8" s="201"/>
    </row>
    <row r="9" spans="1:15" x14ac:dyDescent="0.2">
      <c r="A9" s="219" t="s">
        <v>30</v>
      </c>
      <c r="B9" s="255" t="s">
        <v>39</v>
      </c>
      <c r="C9" s="320" t="s">
        <v>4</v>
      </c>
      <c r="D9" s="233"/>
      <c r="E9" s="238"/>
      <c r="F9" s="238"/>
      <c r="G9" s="327">
        <f t="shared" si="0"/>
        <v>0</v>
      </c>
      <c r="H9" s="251"/>
      <c r="I9" s="252"/>
      <c r="J9" s="334">
        <f t="shared" si="1"/>
        <v>0</v>
      </c>
      <c r="K9" s="283" t="e">
        <f t="shared" si="2"/>
        <v>#DIV/0!</v>
      </c>
      <c r="L9" s="284"/>
      <c r="N9" s="201"/>
      <c r="O9" s="201"/>
    </row>
    <row r="10" spans="1:15" x14ac:dyDescent="0.2">
      <c r="A10" s="219" t="s">
        <v>34</v>
      </c>
      <c r="B10" s="220" t="s">
        <v>6</v>
      </c>
      <c r="C10" s="320" t="s">
        <v>4</v>
      </c>
      <c r="D10" s="239">
        <v>48.23</v>
      </c>
      <c r="E10" s="234">
        <v>48</v>
      </c>
      <c r="F10" s="234">
        <v>23</v>
      </c>
      <c r="G10" s="327">
        <f t="shared" si="0"/>
        <v>48.383333333333333</v>
      </c>
      <c r="H10" s="251"/>
      <c r="I10" s="252"/>
      <c r="J10" s="334">
        <f t="shared" si="1"/>
        <v>0</v>
      </c>
      <c r="K10" s="283">
        <f t="shared" si="2"/>
        <v>0</v>
      </c>
      <c r="L10" s="284"/>
      <c r="N10" s="201"/>
      <c r="O10" s="201"/>
    </row>
    <row r="11" spans="1:15" x14ac:dyDescent="0.2">
      <c r="A11" s="219" t="s">
        <v>34</v>
      </c>
      <c r="B11" s="220" t="s">
        <v>11</v>
      </c>
      <c r="C11" s="320" t="s">
        <v>4</v>
      </c>
      <c r="D11" s="240"/>
      <c r="E11" s="241"/>
      <c r="F11" s="241"/>
      <c r="G11" s="327">
        <f t="shared" si="0"/>
        <v>0</v>
      </c>
      <c r="H11" s="253"/>
      <c r="I11" s="254"/>
      <c r="J11" s="334">
        <f t="shared" si="1"/>
        <v>0</v>
      </c>
      <c r="K11" s="283" t="e">
        <f t="shared" si="2"/>
        <v>#DIV/0!</v>
      </c>
      <c r="L11" s="284"/>
      <c r="N11" s="201"/>
      <c r="O11" s="201"/>
    </row>
    <row r="12" spans="1:15" x14ac:dyDescent="0.2">
      <c r="A12" s="219" t="s">
        <v>74</v>
      </c>
      <c r="B12" s="220"/>
      <c r="C12" s="320" t="s">
        <v>4</v>
      </c>
      <c r="D12" s="236">
        <v>47.57</v>
      </c>
      <c r="E12" s="234">
        <v>47</v>
      </c>
      <c r="F12" s="234">
        <v>57</v>
      </c>
      <c r="G12" s="327">
        <f t="shared" si="0"/>
        <v>47.95</v>
      </c>
      <c r="H12" s="251"/>
      <c r="I12" s="252"/>
      <c r="J12" s="334">
        <f t="shared" si="1"/>
        <v>0</v>
      </c>
      <c r="K12" s="283">
        <f t="shared" si="2"/>
        <v>0</v>
      </c>
      <c r="L12" s="284"/>
      <c r="O12" s="201"/>
    </row>
    <row r="13" spans="1:15" x14ac:dyDescent="0.2">
      <c r="A13" s="219" t="s">
        <v>62</v>
      </c>
      <c r="B13" s="220" t="s">
        <v>55</v>
      </c>
      <c r="C13" s="320" t="s">
        <v>4</v>
      </c>
      <c r="D13" s="239">
        <v>48.53</v>
      </c>
      <c r="E13" s="234">
        <v>48</v>
      </c>
      <c r="F13" s="234">
        <v>53</v>
      </c>
      <c r="G13" s="327">
        <f t="shared" si="0"/>
        <v>48.883333333333333</v>
      </c>
      <c r="H13" s="251"/>
      <c r="I13" s="252"/>
      <c r="J13" s="334">
        <f t="shared" si="1"/>
        <v>0</v>
      </c>
      <c r="K13" s="283">
        <f t="shared" si="2"/>
        <v>0</v>
      </c>
      <c r="L13" s="284"/>
      <c r="N13" s="201"/>
      <c r="O13" s="201"/>
    </row>
    <row r="14" spans="1:15" x14ac:dyDescent="0.2">
      <c r="A14" s="219" t="s">
        <v>24</v>
      </c>
      <c r="B14" s="220" t="s">
        <v>79</v>
      </c>
      <c r="C14" s="320" t="s">
        <v>4</v>
      </c>
      <c r="D14" s="240"/>
      <c r="E14" s="241"/>
      <c r="F14" s="241"/>
      <c r="G14" s="327">
        <f t="shared" si="0"/>
        <v>0</v>
      </c>
      <c r="H14" s="253"/>
      <c r="I14" s="254"/>
      <c r="J14" s="334">
        <f t="shared" si="1"/>
        <v>0</v>
      </c>
      <c r="K14" s="283" t="e">
        <f t="shared" si="2"/>
        <v>#DIV/0!</v>
      </c>
      <c r="L14" s="284"/>
      <c r="N14" s="201"/>
      <c r="O14" s="201"/>
    </row>
    <row r="15" spans="1:15" x14ac:dyDescent="0.2">
      <c r="A15" s="219" t="s">
        <v>116</v>
      </c>
      <c r="B15" s="220" t="s">
        <v>68</v>
      </c>
      <c r="C15" s="320" t="s">
        <v>4</v>
      </c>
      <c r="D15" s="233">
        <v>48.41</v>
      </c>
      <c r="E15" s="234">
        <v>48</v>
      </c>
      <c r="F15" s="234">
        <v>41</v>
      </c>
      <c r="G15" s="327">
        <f t="shared" si="0"/>
        <v>48.68333333333333</v>
      </c>
      <c r="H15" s="251"/>
      <c r="I15" s="252"/>
      <c r="J15" s="334">
        <f t="shared" si="1"/>
        <v>0</v>
      </c>
      <c r="K15" s="283">
        <f t="shared" si="2"/>
        <v>0</v>
      </c>
      <c r="L15" s="284"/>
      <c r="N15" s="201"/>
      <c r="O15" s="201"/>
    </row>
    <row r="16" spans="1:15" x14ac:dyDescent="0.2">
      <c r="A16" s="219" t="s">
        <v>116</v>
      </c>
      <c r="B16" s="220" t="s">
        <v>154</v>
      </c>
      <c r="C16" s="320" t="s">
        <v>155</v>
      </c>
      <c r="D16" s="233">
        <v>58.4</v>
      </c>
      <c r="E16" s="234">
        <v>58</v>
      </c>
      <c r="F16" s="234">
        <v>40</v>
      </c>
      <c r="G16" s="327">
        <v>58.67</v>
      </c>
      <c r="H16" s="251"/>
      <c r="I16" s="252"/>
      <c r="J16" s="334">
        <f t="shared" si="1"/>
        <v>0</v>
      </c>
      <c r="K16" s="283">
        <f t="shared" si="2"/>
        <v>0</v>
      </c>
      <c r="L16" s="284"/>
      <c r="N16" s="201"/>
      <c r="O16" s="201"/>
    </row>
    <row r="17" spans="1:15" x14ac:dyDescent="0.2">
      <c r="A17" s="219" t="s">
        <v>119</v>
      </c>
      <c r="B17" s="220"/>
      <c r="C17" s="320" t="s">
        <v>4</v>
      </c>
      <c r="D17" s="233">
        <v>56.41</v>
      </c>
      <c r="E17" s="234">
        <v>56</v>
      </c>
      <c r="F17" s="234">
        <v>41</v>
      </c>
      <c r="G17" s="327">
        <v>56.68</v>
      </c>
      <c r="H17" s="251">
        <v>32</v>
      </c>
      <c r="I17" s="252">
        <v>1</v>
      </c>
      <c r="J17" s="334">
        <f t="shared" si="1"/>
        <v>32.016666666666666</v>
      </c>
      <c r="K17" s="283">
        <f t="shared" si="2"/>
        <v>0.56486709009644787</v>
      </c>
      <c r="L17" s="284">
        <v>15</v>
      </c>
      <c r="N17" s="201"/>
      <c r="O17" s="201"/>
    </row>
    <row r="18" spans="1:15" x14ac:dyDescent="0.2">
      <c r="A18" s="219" t="s">
        <v>80</v>
      </c>
      <c r="B18" s="220"/>
      <c r="C18" s="320" t="s">
        <v>4</v>
      </c>
      <c r="D18" s="236">
        <v>45.19</v>
      </c>
      <c r="E18" s="234">
        <v>45</v>
      </c>
      <c r="F18" s="234">
        <v>19</v>
      </c>
      <c r="G18" s="327">
        <f t="shared" si="0"/>
        <v>45.31666666666667</v>
      </c>
      <c r="H18" s="251"/>
      <c r="I18" s="252"/>
      <c r="J18" s="334">
        <f t="shared" si="1"/>
        <v>0</v>
      </c>
      <c r="K18" s="283">
        <f>J18/G18</f>
        <v>0</v>
      </c>
      <c r="L18" s="284"/>
      <c r="O18" s="201"/>
    </row>
    <row r="19" spans="1:15" x14ac:dyDescent="0.2">
      <c r="A19" s="219" t="s">
        <v>133</v>
      </c>
      <c r="B19" s="220" t="s">
        <v>72</v>
      </c>
      <c r="C19" s="320" t="s">
        <v>4</v>
      </c>
      <c r="D19" s="236">
        <v>55.06</v>
      </c>
      <c r="E19" s="234">
        <v>55</v>
      </c>
      <c r="F19" s="234">
        <v>6</v>
      </c>
      <c r="G19" s="327">
        <v>55.1</v>
      </c>
      <c r="H19" s="251"/>
      <c r="I19" s="252"/>
      <c r="J19" s="334">
        <f t="shared" si="1"/>
        <v>0</v>
      </c>
      <c r="K19" s="283">
        <f>J19/G19</f>
        <v>0</v>
      </c>
      <c r="L19" s="284"/>
      <c r="O19" s="201"/>
    </row>
    <row r="20" spans="1:15" x14ac:dyDescent="0.2">
      <c r="A20" s="219" t="s">
        <v>31</v>
      </c>
      <c r="B20" s="220"/>
      <c r="C20" s="320" t="s">
        <v>4</v>
      </c>
      <c r="D20" s="236">
        <v>45.49</v>
      </c>
      <c r="E20" s="234">
        <v>45</v>
      </c>
      <c r="F20" s="234">
        <v>49</v>
      </c>
      <c r="G20" s="327">
        <f t="shared" si="0"/>
        <v>45.81666666666667</v>
      </c>
      <c r="H20" s="251"/>
      <c r="I20" s="252"/>
      <c r="J20" s="334">
        <f t="shared" si="1"/>
        <v>0</v>
      </c>
      <c r="K20" s="283">
        <f t="shared" si="2"/>
        <v>0</v>
      </c>
      <c r="L20" s="284"/>
      <c r="O20" s="201"/>
    </row>
    <row r="21" spans="1:15" x14ac:dyDescent="0.2">
      <c r="A21" s="219" t="s">
        <v>71</v>
      </c>
      <c r="B21" s="220" t="s">
        <v>79</v>
      </c>
      <c r="C21" s="320" t="s">
        <v>4</v>
      </c>
      <c r="D21" s="236">
        <v>48.44</v>
      </c>
      <c r="E21" s="234">
        <v>48</v>
      </c>
      <c r="F21" s="234">
        <v>44</v>
      </c>
      <c r="G21" s="327">
        <f t="shared" si="0"/>
        <v>48.733333333333334</v>
      </c>
      <c r="H21" s="251">
        <v>27</v>
      </c>
      <c r="I21" s="252">
        <v>57</v>
      </c>
      <c r="J21" s="334">
        <f t="shared" si="1"/>
        <v>27.95</v>
      </c>
      <c r="K21" s="283">
        <f t="shared" si="2"/>
        <v>0.57352941176470584</v>
      </c>
      <c r="L21" s="284">
        <v>13</v>
      </c>
      <c r="N21" s="201"/>
      <c r="O21" s="201"/>
    </row>
    <row r="22" spans="1:15" x14ac:dyDescent="0.2">
      <c r="A22" s="219" t="s">
        <v>71</v>
      </c>
      <c r="B22" s="220" t="s">
        <v>73</v>
      </c>
      <c r="C22" s="320" t="s">
        <v>4</v>
      </c>
      <c r="D22" s="239">
        <v>53.08</v>
      </c>
      <c r="E22" s="234">
        <v>53</v>
      </c>
      <c r="F22" s="234">
        <v>8</v>
      </c>
      <c r="G22" s="327">
        <f t="shared" si="0"/>
        <v>53.133333333333333</v>
      </c>
      <c r="H22" s="251"/>
      <c r="I22" s="252"/>
      <c r="J22" s="334">
        <f t="shared" si="1"/>
        <v>0</v>
      </c>
      <c r="K22" s="283">
        <f>J22/G22</f>
        <v>0</v>
      </c>
      <c r="L22" s="284"/>
      <c r="N22" s="201"/>
      <c r="O22" s="201"/>
    </row>
    <row r="23" spans="1:15" x14ac:dyDescent="0.2">
      <c r="A23" s="219" t="s">
        <v>171</v>
      </c>
      <c r="B23" s="220"/>
      <c r="C23" s="320" t="s">
        <v>4</v>
      </c>
      <c r="D23" s="239">
        <v>58.16</v>
      </c>
      <c r="E23" s="234">
        <v>56</v>
      </c>
      <c r="F23" s="234">
        <v>16</v>
      </c>
      <c r="G23" s="327">
        <f t="shared" si="0"/>
        <v>56.266666666666666</v>
      </c>
      <c r="H23" s="251"/>
      <c r="I23" s="252"/>
      <c r="J23" s="334">
        <f t="shared" si="1"/>
        <v>0</v>
      </c>
      <c r="K23" s="283">
        <f>J23/G23</f>
        <v>0</v>
      </c>
      <c r="L23" s="284"/>
      <c r="N23" s="201"/>
      <c r="O23" s="201"/>
    </row>
    <row r="24" spans="1:15" x14ac:dyDescent="0.2">
      <c r="A24" s="219" t="s">
        <v>33</v>
      </c>
      <c r="B24" s="256"/>
      <c r="C24" s="320" t="s">
        <v>4</v>
      </c>
      <c r="D24" s="240">
        <v>39.409999999999997</v>
      </c>
      <c r="E24" s="241">
        <v>39</v>
      </c>
      <c r="F24" s="241">
        <v>41</v>
      </c>
      <c r="G24" s="327">
        <f t="shared" si="0"/>
        <v>39.68333333333333</v>
      </c>
      <c r="H24" s="253"/>
      <c r="I24" s="254"/>
      <c r="J24" s="334">
        <f t="shared" si="1"/>
        <v>0</v>
      </c>
      <c r="K24" s="283">
        <f t="shared" si="2"/>
        <v>0</v>
      </c>
      <c r="L24" s="284"/>
      <c r="N24" s="201"/>
      <c r="O24" s="201"/>
    </row>
    <row r="25" spans="1:15" x14ac:dyDescent="0.2">
      <c r="A25" s="219" t="s">
        <v>81</v>
      </c>
      <c r="B25" s="220" t="s">
        <v>40</v>
      </c>
      <c r="C25" s="320" t="s">
        <v>4</v>
      </c>
      <c r="D25" s="236">
        <v>45.17</v>
      </c>
      <c r="E25" s="234">
        <v>45</v>
      </c>
      <c r="F25" s="234">
        <v>17</v>
      </c>
      <c r="G25" s="327">
        <f t="shared" si="0"/>
        <v>45.283333333333331</v>
      </c>
      <c r="H25" s="251">
        <v>25</v>
      </c>
      <c r="I25" s="252">
        <v>36</v>
      </c>
      <c r="J25" s="334">
        <f t="shared" si="1"/>
        <v>25.6</v>
      </c>
      <c r="K25" s="283">
        <f t="shared" si="2"/>
        <v>0.56532940743467064</v>
      </c>
      <c r="L25" s="284">
        <v>14</v>
      </c>
      <c r="N25" s="201"/>
      <c r="O25" s="201"/>
    </row>
    <row r="26" spans="1:15" x14ac:dyDescent="0.2">
      <c r="A26" s="222" t="s">
        <v>168</v>
      </c>
      <c r="B26" s="223"/>
      <c r="C26" s="320" t="s">
        <v>4</v>
      </c>
      <c r="D26" s="356">
        <v>54.29</v>
      </c>
      <c r="E26" s="357">
        <v>54</v>
      </c>
      <c r="F26" s="357">
        <v>29</v>
      </c>
      <c r="G26" s="358">
        <f t="shared" si="0"/>
        <v>54.483333333333334</v>
      </c>
      <c r="H26" s="359"/>
      <c r="I26" s="360"/>
      <c r="J26" s="334">
        <f t="shared" si="1"/>
        <v>0</v>
      </c>
      <c r="K26" s="283">
        <f t="shared" si="2"/>
        <v>0</v>
      </c>
      <c r="L26" s="361"/>
      <c r="N26" s="201"/>
      <c r="O26" s="201"/>
    </row>
    <row r="27" spans="1:15" ht="16" thickBot="1" x14ac:dyDescent="0.25">
      <c r="A27" s="222" t="s">
        <v>29</v>
      </c>
      <c r="B27" s="223" t="s">
        <v>79</v>
      </c>
      <c r="C27" s="321" t="s">
        <v>4</v>
      </c>
      <c r="D27" s="324">
        <v>38.130000000000003</v>
      </c>
      <c r="E27" s="325">
        <v>38</v>
      </c>
      <c r="F27" s="325">
        <v>13</v>
      </c>
      <c r="G27" s="328">
        <f t="shared" si="0"/>
        <v>38.216666666666669</v>
      </c>
      <c r="H27" s="331"/>
      <c r="I27" s="332"/>
      <c r="J27" s="335">
        <f t="shared" si="1"/>
        <v>0</v>
      </c>
      <c r="K27" s="285">
        <f t="shared" si="2"/>
        <v>0</v>
      </c>
      <c r="L27" s="286"/>
      <c r="N27" s="201"/>
      <c r="O27" s="201"/>
    </row>
    <row r="28" spans="1:15" ht="16" thickBot="1" x14ac:dyDescent="0.25">
      <c r="A28" s="266" t="s">
        <v>48</v>
      </c>
      <c r="B28" s="267" t="s">
        <v>69</v>
      </c>
      <c r="C28" s="260" t="s">
        <v>6</v>
      </c>
      <c r="D28" s="322">
        <v>34.409999999999997</v>
      </c>
      <c r="E28" s="323">
        <v>34</v>
      </c>
      <c r="F28" s="323">
        <v>41</v>
      </c>
      <c r="G28" s="289">
        <f t="shared" si="0"/>
        <v>34.68333333333333</v>
      </c>
      <c r="H28" s="329"/>
      <c r="I28" s="330"/>
      <c r="J28" s="290">
        <f t="shared" si="1"/>
        <v>0</v>
      </c>
      <c r="K28" s="291">
        <f t="shared" si="2"/>
        <v>0</v>
      </c>
      <c r="L28" s="292"/>
    </row>
    <row r="29" spans="1:15" ht="16" thickBot="1" x14ac:dyDescent="0.25">
      <c r="A29" s="336" t="s">
        <v>172</v>
      </c>
      <c r="B29" s="337"/>
      <c r="C29" s="260" t="s">
        <v>6</v>
      </c>
      <c r="D29" s="322">
        <v>33.4</v>
      </c>
      <c r="E29" s="323">
        <v>33</v>
      </c>
      <c r="F29" s="323">
        <v>40</v>
      </c>
      <c r="G29" s="289">
        <f t="shared" si="0"/>
        <v>33.666666666666664</v>
      </c>
      <c r="H29" s="329"/>
      <c r="I29" s="330"/>
      <c r="J29" s="290">
        <f t="shared" si="1"/>
        <v>0</v>
      </c>
      <c r="K29" s="291">
        <f t="shared" si="2"/>
        <v>0</v>
      </c>
      <c r="L29" s="292"/>
    </row>
    <row r="30" spans="1:15" ht="16" thickBot="1" x14ac:dyDescent="0.25">
      <c r="A30" s="336" t="s">
        <v>123</v>
      </c>
      <c r="B30" s="337"/>
      <c r="C30" s="260" t="s">
        <v>6</v>
      </c>
      <c r="D30" s="322">
        <v>44.29</v>
      </c>
      <c r="E30" s="323">
        <v>44</v>
      </c>
      <c r="F30" s="323">
        <v>29</v>
      </c>
      <c r="G30" s="289">
        <f t="shared" si="0"/>
        <v>44.483333333333334</v>
      </c>
      <c r="H30" s="329"/>
      <c r="I30" s="330"/>
      <c r="J30" s="290">
        <f t="shared" si="1"/>
        <v>0</v>
      </c>
      <c r="K30" s="291">
        <f t="shared" si="2"/>
        <v>0</v>
      </c>
      <c r="L30" s="292"/>
      <c r="N30" t="s">
        <v>124</v>
      </c>
    </row>
    <row r="31" spans="1:15" x14ac:dyDescent="0.2">
      <c r="A31" s="336" t="s">
        <v>158</v>
      </c>
      <c r="B31" s="337"/>
      <c r="C31" s="260" t="s">
        <v>6</v>
      </c>
      <c r="D31" s="322">
        <v>34.090000000000003</v>
      </c>
      <c r="E31" s="323">
        <v>34</v>
      </c>
      <c r="F31" s="323">
        <v>9</v>
      </c>
      <c r="G31" s="289">
        <f t="shared" si="0"/>
        <v>34.15</v>
      </c>
      <c r="H31" s="329"/>
      <c r="I31" s="330"/>
      <c r="J31" s="290">
        <f t="shared" si="1"/>
        <v>0</v>
      </c>
      <c r="K31" s="291">
        <f t="shared" si="2"/>
        <v>0</v>
      </c>
      <c r="L31" s="292"/>
    </row>
    <row r="32" spans="1:15" x14ac:dyDescent="0.2">
      <c r="A32" s="268" t="s">
        <v>48</v>
      </c>
      <c r="B32" s="255" t="s">
        <v>40</v>
      </c>
      <c r="C32" s="221" t="s">
        <v>6</v>
      </c>
      <c r="D32" s="239">
        <v>35.03</v>
      </c>
      <c r="E32" s="241">
        <v>35</v>
      </c>
      <c r="F32" s="241">
        <v>3</v>
      </c>
      <c r="G32" s="235">
        <f t="shared" si="0"/>
        <v>35.049999999999997</v>
      </c>
      <c r="H32" s="273"/>
      <c r="I32" s="263"/>
      <c r="J32" s="264">
        <f t="shared" si="1"/>
        <v>0</v>
      </c>
      <c r="K32" s="283">
        <f t="shared" si="2"/>
        <v>0</v>
      </c>
      <c r="L32" s="284"/>
      <c r="N32" s="201"/>
      <c r="O32" s="201"/>
    </row>
    <row r="33" spans="1:15" x14ac:dyDescent="0.2">
      <c r="A33" s="268" t="s">
        <v>120</v>
      </c>
      <c r="B33" s="255"/>
      <c r="C33" s="221" t="s">
        <v>6</v>
      </c>
      <c r="D33" s="257">
        <v>38.5</v>
      </c>
      <c r="E33" s="241">
        <v>38</v>
      </c>
      <c r="F33" s="241">
        <v>50</v>
      </c>
      <c r="G33" s="235">
        <f t="shared" si="0"/>
        <v>38.833333333333336</v>
      </c>
      <c r="H33" s="273"/>
      <c r="I33" s="263"/>
      <c r="J33" s="264">
        <f t="shared" si="1"/>
        <v>0</v>
      </c>
      <c r="K33" s="283">
        <f t="shared" si="2"/>
        <v>0</v>
      </c>
      <c r="L33" s="284"/>
      <c r="N33" s="201"/>
      <c r="O33" s="201"/>
    </row>
    <row r="34" spans="1:15" x14ac:dyDescent="0.2">
      <c r="A34" s="268" t="s">
        <v>66</v>
      </c>
      <c r="B34" s="256"/>
      <c r="C34" s="221" t="s">
        <v>6</v>
      </c>
      <c r="D34" s="257">
        <v>36.299999999999997</v>
      </c>
      <c r="E34" s="241">
        <v>36</v>
      </c>
      <c r="F34" s="241">
        <v>30</v>
      </c>
      <c r="G34" s="235">
        <f t="shared" si="0"/>
        <v>36.5</v>
      </c>
      <c r="H34" s="273">
        <v>19</v>
      </c>
      <c r="I34" s="263">
        <v>58</v>
      </c>
      <c r="J34" s="264">
        <f t="shared" si="1"/>
        <v>19.966666666666665</v>
      </c>
      <c r="K34" s="283">
        <f t="shared" si="2"/>
        <v>0.54703196347031957</v>
      </c>
      <c r="L34" s="284">
        <v>14</v>
      </c>
      <c r="N34" s="202"/>
      <c r="O34" s="202"/>
    </row>
    <row r="35" spans="1:15" x14ac:dyDescent="0.2">
      <c r="A35" s="268" t="s">
        <v>82</v>
      </c>
      <c r="B35" s="255"/>
      <c r="C35" s="221" t="s">
        <v>6</v>
      </c>
      <c r="D35" s="239">
        <v>47.41</v>
      </c>
      <c r="E35" s="241">
        <v>47</v>
      </c>
      <c r="F35" s="241">
        <v>41</v>
      </c>
      <c r="G35" s="235">
        <f t="shared" si="0"/>
        <v>47.68333333333333</v>
      </c>
      <c r="H35" s="273"/>
      <c r="I35" s="263"/>
      <c r="J35" s="264">
        <f t="shared" si="1"/>
        <v>0</v>
      </c>
      <c r="K35" s="283">
        <f t="shared" si="2"/>
        <v>0</v>
      </c>
      <c r="L35" s="284"/>
      <c r="N35" s="202"/>
      <c r="O35" s="202"/>
    </row>
    <row r="36" spans="1:15" x14ac:dyDescent="0.2">
      <c r="A36" s="268" t="s">
        <v>21</v>
      </c>
      <c r="B36" s="255" t="s">
        <v>68</v>
      </c>
      <c r="C36" s="221" t="s">
        <v>6</v>
      </c>
      <c r="D36" s="239">
        <v>39.36</v>
      </c>
      <c r="E36" s="241">
        <v>39</v>
      </c>
      <c r="F36" s="241">
        <v>36</v>
      </c>
      <c r="G36" s="235">
        <f t="shared" si="0"/>
        <v>39.6</v>
      </c>
      <c r="H36" s="273">
        <v>21</v>
      </c>
      <c r="I36" s="263">
        <v>6</v>
      </c>
      <c r="J36" s="264">
        <f t="shared" si="1"/>
        <v>21.1</v>
      </c>
      <c r="K36" s="283">
        <f t="shared" si="2"/>
        <v>0.53282828282828287</v>
      </c>
      <c r="L36" s="284">
        <v>15</v>
      </c>
      <c r="N36" s="202"/>
      <c r="O36" s="202"/>
    </row>
    <row r="37" spans="1:15" x14ac:dyDescent="0.2">
      <c r="A37" s="268" t="s">
        <v>21</v>
      </c>
      <c r="B37" s="255" t="s">
        <v>39</v>
      </c>
      <c r="C37" s="221" t="s">
        <v>6</v>
      </c>
      <c r="D37" s="239">
        <v>34.159999999999997</v>
      </c>
      <c r="E37" s="241">
        <v>34</v>
      </c>
      <c r="F37" s="241">
        <v>16</v>
      </c>
      <c r="G37" s="235">
        <f t="shared" si="0"/>
        <v>34.266666666666666</v>
      </c>
      <c r="H37" s="253"/>
      <c r="I37" s="254"/>
      <c r="J37" s="264">
        <f t="shared" si="1"/>
        <v>0</v>
      </c>
      <c r="K37" s="283">
        <f t="shared" si="2"/>
        <v>0</v>
      </c>
      <c r="L37" s="284"/>
      <c r="N37" s="202"/>
      <c r="O37" s="202"/>
    </row>
    <row r="38" spans="1:15" x14ac:dyDescent="0.2">
      <c r="A38" s="268" t="s">
        <v>18</v>
      </c>
      <c r="B38" s="255" t="s">
        <v>6</v>
      </c>
      <c r="C38" s="221" t="s">
        <v>6</v>
      </c>
      <c r="D38" s="257">
        <v>33.22</v>
      </c>
      <c r="E38" s="241">
        <v>33</v>
      </c>
      <c r="F38" s="241">
        <v>22</v>
      </c>
      <c r="G38" s="235">
        <f t="shared" si="0"/>
        <v>33.366666666666667</v>
      </c>
      <c r="H38" s="273"/>
      <c r="I38" s="263"/>
      <c r="J38" s="264">
        <f t="shared" si="1"/>
        <v>0</v>
      </c>
      <c r="K38" s="283">
        <f t="shared" si="2"/>
        <v>0</v>
      </c>
      <c r="L38" s="284"/>
      <c r="O38" s="202"/>
    </row>
    <row r="39" spans="1:15" x14ac:dyDescent="0.2">
      <c r="A39" s="268" t="s">
        <v>18</v>
      </c>
      <c r="B39" s="255" t="s">
        <v>40</v>
      </c>
      <c r="C39" s="221" t="s">
        <v>6</v>
      </c>
      <c r="D39" s="257">
        <v>38.1</v>
      </c>
      <c r="E39" s="241">
        <v>38</v>
      </c>
      <c r="F39" s="241">
        <v>10</v>
      </c>
      <c r="G39" s="235">
        <f t="shared" si="0"/>
        <v>38.166666666666664</v>
      </c>
      <c r="H39" s="273"/>
      <c r="I39" s="263"/>
      <c r="J39" s="264">
        <f t="shared" si="1"/>
        <v>0</v>
      </c>
      <c r="K39" s="283">
        <f t="shared" si="2"/>
        <v>0</v>
      </c>
      <c r="L39" s="284"/>
    </row>
    <row r="40" spans="1:15" x14ac:dyDescent="0.2">
      <c r="A40" s="268" t="s">
        <v>122</v>
      </c>
      <c r="B40" s="255"/>
      <c r="C40" s="221" t="s">
        <v>6</v>
      </c>
      <c r="D40" s="257">
        <v>43.38</v>
      </c>
      <c r="E40" s="241">
        <v>43</v>
      </c>
      <c r="F40" s="241">
        <v>38</v>
      </c>
      <c r="G40" s="235">
        <f t="shared" si="0"/>
        <v>43.633333333333333</v>
      </c>
      <c r="H40" s="273"/>
      <c r="I40" s="263"/>
      <c r="J40" s="264">
        <f t="shared" si="1"/>
        <v>0</v>
      </c>
      <c r="K40" s="283">
        <f t="shared" si="2"/>
        <v>0</v>
      </c>
      <c r="L40" s="284"/>
    </row>
    <row r="41" spans="1:15" x14ac:dyDescent="0.2">
      <c r="A41" s="268" t="s">
        <v>59</v>
      </c>
      <c r="B41" s="255"/>
      <c r="C41" s="221" t="s">
        <v>6</v>
      </c>
      <c r="D41" s="239"/>
      <c r="E41" s="241"/>
      <c r="F41" s="241"/>
      <c r="G41" s="235">
        <f t="shared" si="0"/>
        <v>0</v>
      </c>
      <c r="H41" s="253"/>
      <c r="I41" s="254"/>
      <c r="J41" s="264">
        <f t="shared" si="1"/>
        <v>0</v>
      </c>
      <c r="K41" s="283" t="e">
        <f t="shared" si="2"/>
        <v>#DIV/0!</v>
      </c>
      <c r="L41" s="284"/>
      <c r="N41" s="202"/>
      <c r="O41" s="202"/>
    </row>
    <row r="42" spans="1:15" x14ac:dyDescent="0.2">
      <c r="A42" s="268" t="s">
        <v>75</v>
      </c>
      <c r="B42" s="255"/>
      <c r="C42" s="221" t="s">
        <v>6</v>
      </c>
      <c r="D42" s="239">
        <v>27.46</v>
      </c>
      <c r="E42" s="241">
        <v>27</v>
      </c>
      <c r="F42" s="241">
        <v>46</v>
      </c>
      <c r="G42" s="235">
        <f t="shared" si="0"/>
        <v>27.766666666666666</v>
      </c>
      <c r="H42" s="273"/>
      <c r="I42" s="263"/>
      <c r="J42" s="264">
        <f t="shared" si="1"/>
        <v>0</v>
      </c>
      <c r="K42" s="283">
        <f t="shared" si="2"/>
        <v>0</v>
      </c>
      <c r="L42" s="284"/>
      <c r="N42" s="202"/>
      <c r="O42" s="202"/>
    </row>
    <row r="43" spans="1:15" x14ac:dyDescent="0.2">
      <c r="A43" s="268" t="s">
        <v>38</v>
      </c>
      <c r="B43" s="255" t="s">
        <v>77</v>
      </c>
      <c r="C43" s="221" t="s">
        <v>6</v>
      </c>
      <c r="D43" s="239">
        <v>45.53</v>
      </c>
      <c r="E43" s="241">
        <v>45</v>
      </c>
      <c r="F43" s="241">
        <v>53</v>
      </c>
      <c r="G43" s="235">
        <f t="shared" si="0"/>
        <v>45.883333333333333</v>
      </c>
      <c r="H43" s="273"/>
      <c r="I43" s="263"/>
      <c r="J43" s="264">
        <f t="shared" si="1"/>
        <v>0</v>
      </c>
      <c r="K43" s="283">
        <f t="shared" si="2"/>
        <v>0</v>
      </c>
      <c r="L43" s="284"/>
      <c r="O43" s="202"/>
    </row>
    <row r="44" spans="1:15" x14ac:dyDescent="0.2">
      <c r="A44" s="268" t="s">
        <v>38</v>
      </c>
      <c r="B44" s="255" t="s">
        <v>4</v>
      </c>
      <c r="C44" s="221" t="s">
        <v>6</v>
      </c>
      <c r="D44" s="239"/>
      <c r="E44" s="241"/>
      <c r="F44" s="241"/>
      <c r="G44" s="235">
        <f t="shared" si="0"/>
        <v>0</v>
      </c>
      <c r="H44" s="253"/>
      <c r="I44" s="254"/>
      <c r="J44" s="264">
        <f t="shared" si="1"/>
        <v>0</v>
      </c>
      <c r="K44" s="283" t="e">
        <f t="shared" si="2"/>
        <v>#DIV/0!</v>
      </c>
      <c r="L44" s="284"/>
      <c r="N44" s="202"/>
      <c r="O44" s="202"/>
    </row>
    <row r="45" spans="1:15" x14ac:dyDescent="0.2">
      <c r="A45" s="268" t="s">
        <v>38</v>
      </c>
      <c r="B45" s="255" t="s">
        <v>55</v>
      </c>
      <c r="C45" s="221" t="s">
        <v>6</v>
      </c>
      <c r="D45" s="239">
        <v>30.24</v>
      </c>
      <c r="E45" s="241">
        <v>30</v>
      </c>
      <c r="F45" s="241">
        <v>24</v>
      </c>
      <c r="G45" s="235">
        <f t="shared" si="0"/>
        <v>30.4</v>
      </c>
      <c r="H45" s="253"/>
      <c r="I45" s="254"/>
      <c r="J45" s="264">
        <f t="shared" si="1"/>
        <v>0</v>
      </c>
      <c r="K45" s="283">
        <f t="shared" si="2"/>
        <v>0</v>
      </c>
      <c r="L45" s="284"/>
      <c r="N45" s="202"/>
      <c r="O45" s="202"/>
    </row>
    <row r="46" spans="1:15" x14ac:dyDescent="0.2">
      <c r="A46" s="219" t="s">
        <v>38</v>
      </c>
      <c r="B46" s="220" t="s">
        <v>39</v>
      </c>
      <c r="C46" s="221" t="s">
        <v>6</v>
      </c>
      <c r="D46" s="239">
        <v>41.25</v>
      </c>
      <c r="E46" s="241">
        <v>41</v>
      </c>
      <c r="F46" s="241">
        <v>25</v>
      </c>
      <c r="G46" s="235">
        <f t="shared" si="0"/>
        <v>41.416666666666664</v>
      </c>
      <c r="H46" s="273">
        <v>22</v>
      </c>
      <c r="I46" s="263">
        <v>54</v>
      </c>
      <c r="J46" s="264">
        <f t="shared" si="1"/>
        <v>22.9</v>
      </c>
      <c r="K46" s="283">
        <f t="shared" si="2"/>
        <v>0.55291750503018111</v>
      </c>
      <c r="L46" s="284">
        <v>13</v>
      </c>
      <c r="O46" s="202"/>
    </row>
    <row r="47" spans="1:15" x14ac:dyDescent="0.2">
      <c r="A47" s="268" t="s">
        <v>36</v>
      </c>
      <c r="B47" s="255" t="s">
        <v>72</v>
      </c>
      <c r="C47" s="221" t="s">
        <v>6</v>
      </c>
      <c r="D47" s="239">
        <v>37.340000000000003</v>
      </c>
      <c r="E47" s="241">
        <v>37</v>
      </c>
      <c r="F47" s="241">
        <v>34</v>
      </c>
      <c r="G47" s="235">
        <f t="shared" si="0"/>
        <v>37.56666666666667</v>
      </c>
      <c r="H47" s="273">
        <v>22</v>
      </c>
      <c r="I47" s="263">
        <v>3</v>
      </c>
      <c r="J47" s="264">
        <f t="shared" si="1"/>
        <v>22.05</v>
      </c>
      <c r="K47" s="283">
        <f t="shared" si="2"/>
        <v>0.58695652173913038</v>
      </c>
      <c r="L47" s="284">
        <v>12</v>
      </c>
    </row>
    <row r="48" spans="1:15" x14ac:dyDescent="0.2">
      <c r="A48" s="268" t="s">
        <v>36</v>
      </c>
      <c r="B48" s="255" t="s">
        <v>79</v>
      </c>
      <c r="C48" s="221" t="s">
        <v>6</v>
      </c>
      <c r="D48" s="239">
        <v>38.549999999999997</v>
      </c>
      <c r="E48" s="241">
        <v>38</v>
      </c>
      <c r="F48" s="241">
        <v>55</v>
      </c>
      <c r="G48" s="235">
        <f t="shared" si="0"/>
        <v>38.916666666666664</v>
      </c>
      <c r="H48" s="273"/>
      <c r="I48" s="263"/>
      <c r="J48" s="264">
        <f t="shared" si="1"/>
        <v>0</v>
      </c>
      <c r="K48" s="283">
        <f t="shared" si="2"/>
        <v>0</v>
      </c>
      <c r="L48" s="284"/>
    </row>
    <row r="49" spans="1:15" x14ac:dyDescent="0.2">
      <c r="A49" s="268" t="s">
        <v>76</v>
      </c>
      <c r="B49" s="255" t="s">
        <v>37</v>
      </c>
      <c r="C49" s="221" t="s">
        <v>6</v>
      </c>
      <c r="D49" s="257">
        <v>35.5</v>
      </c>
      <c r="E49" s="241">
        <v>35</v>
      </c>
      <c r="F49" s="241">
        <v>50</v>
      </c>
      <c r="G49" s="235">
        <f t="shared" si="0"/>
        <v>35.833333333333336</v>
      </c>
      <c r="H49" s="273"/>
      <c r="I49" s="263"/>
      <c r="J49" s="264">
        <f t="shared" si="1"/>
        <v>0</v>
      </c>
      <c r="K49" s="283">
        <f t="shared" si="2"/>
        <v>0</v>
      </c>
      <c r="L49" s="284"/>
    </row>
    <row r="50" spans="1:15" x14ac:dyDescent="0.2">
      <c r="A50" s="268" t="s">
        <v>182</v>
      </c>
      <c r="B50" s="255"/>
      <c r="C50" s="221" t="s">
        <v>6</v>
      </c>
      <c r="D50" s="257"/>
      <c r="E50" s="241"/>
      <c r="F50" s="241"/>
      <c r="G50" s="235">
        <f t="shared" si="0"/>
        <v>0</v>
      </c>
      <c r="H50" s="273"/>
      <c r="I50" s="263"/>
      <c r="J50" s="264"/>
      <c r="K50" s="283" t="e">
        <f t="shared" si="2"/>
        <v>#DIV/0!</v>
      </c>
      <c r="L50" s="284"/>
    </row>
    <row r="51" spans="1:15" x14ac:dyDescent="0.2">
      <c r="A51" s="268" t="s">
        <v>60</v>
      </c>
      <c r="B51" s="255"/>
      <c r="C51" s="221" t="s">
        <v>6</v>
      </c>
      <c r="D51" s="239">
        <v>35.090000000000003</v>
      </c>
      <c r="E51" s="241">
        <v>35</v>
      </c>
      <c r="F51" s="241">
        <v>9</v>
      </c>
      <c r="G51" s="235">
        <f t="shared" si="0"/>
        <v>35.15</v>
      </c>
      <c r="H51" s="273"/>
      <c r="I51" s="263"/>
      <c r="J51" s="264">
        <f t="shared" si="1"/>
        <v>0</v>
      </c>
      <c r="K51" s="283">
        <f t="shared" si="2"/>
        <v>0</v>
      </c>
      <c r="L51" s="284"/>
      <c r="N51" s="202"/>
      <c r="O51" s="202"/>
    </row>
    <row r="52" spans="1:15" x14ac:dyDescent="0.2">
      <c r="A52" s="268" t="s">
        <v>22</v>
      </c>
      <c r="B52" s="255"/>
      <c r="C52" s="221" t="s">
        <v>6</v>
      </c>
      <c r="D52" s="239">
        <v>37.450000000000003</v>
      </c>
      <c r="E52" s="241">
        <v>37</v>
      </c>
      <c r="F52" s="241">
        <v>45</v>
      </c>
      <c r="G52" s="235">
        <f t="shared" si="0"/>
        <v>37.75</v>
      </c>
      <c r="H52" s="253"/>
      <c r="I52" s="254"/>
      <c r="J52" s="264">
        <f t="shared" si="1"/>
        <v>0</v>
      </c>
      <c r="K52" s="283">
        <f t="shared" si="2"/>
        <v>0</v>
      </c>
      <c r="L52" s="284"/>
      <c r="N52" s="202"/>
      <c r="O52" s="202"/>
    </row>
    <row r="53" spans="1:15" x14ac:dyDescent="0.2">
      <c r="A53" s="268" t="s">
        <v>56</v>
      </c>
      <c r="B53" s="255"/>
      <c r="C53" s="221" t="s">
        <v>6</v>
      </c>
      <c r="D53" s="239">
        <v>41.26</v>
      </c>
      <c r="E53" s="241">
        <v>41</v>
      </c>
      <c r="F53" s="241">
        <v>26</v>
      </c>
      <c r="G53" s="235">
        <f t="shared" si="0"/>
        <v>41.43333333333333</v>
      </c>
      <c r="H53" s="253"/>
      <c r="I53" s="254"/>
      <c r="J53" s="264">
        <f t="shared" si="1"/>
        <v>0</v>
      </c>
      <c r="K53" s="283">
        <f t="shared" si="2"/>
        <v>0</v>
      </c>
      <c r="L53" s="284"/>
      <c r="N53" s="202"/>
      <c r="O53" s="202"/>
    </row>
    <row r="54" spans="1:15" x14ac:dyDescent="0.2">
      <c r="A54" s="268" t="s">
        <v>32</v>
      </c>
      <c r="B54" s="255"/>
      <c r="C54" s="221" t="s">
        <v>6</v>
      </c>
      <c r="D54" s="239">
        <v>54.31</v>
      </c>
      <c r="E54" s="241">
        <v>54</v>
      </c>
      <c r="F54" s="241">
        <v>31</v>
      </c>
      <c r="G54" s="235">
        <f t="shared" si="0"/>
        <v>54.516666666666666</v>
      </c>
      <c r="H54" s="273"/>
      <c r="I54" s="263"/>
      <c r="J54" s="264">
        <f t="shared" si="1"/>
        <v>0</v>
      </c>
      <c r="K54" s="283">
        <f t="shared" si="2"/>
        <v>0</v>
      </c>
      <c r="L54" s="284"/>
      <c r="N54" s="202"/>
      <c r="O54" s="202"/>
    </row>
    <row r="55" spans="1:15" x14ac:dyDescent="0.2">
      <c r="A55" s="219" t="s">
        <v>17</v>
      </c>
      <c r="B55" s="220"/>
      <c r="C55" s="221" t="s">
        <v>6</v>
      </c>
      <c r="D55" s="239">
        <v>31.39</v>
      </c>
      <c r="E55" s="241">
        <v>31</v>
      </c>
      <c r="F55" s="241">
        <v>39</v>
      </c>
      <c r="G55" s="235">
        <f t="shared" si="0"/>
        <v>31.65</v>
      </c>
      <c r="H55" s="273"/>
      <c r="I55" s="263"/>
      <c r="J55" s="264">
        <f t="shared" si="1"/>
        <v>0</v>
      </c>
      <c r="K55" s="283">
        <f t="shared" si="2"/>
        <v>0</v>
      </c>
      <c r="L55" s="284"/>
      <c r="N55" s="201"/>
      <c r="O55" s="201"/>
    </row>
    <row r="56" spans="1:15" x14ac:dyDescent="0.2">
      <c r="A56" s="268" t="s">
        <v>28</v>
      </c>
      <c r="B56" s="255"/>
      <c r="C56" s="221" t="s">
        <v>6</v>
      </c>
      <c r="D56" s="239">
        <v>37.08</v>
      </c>
      <c r="E56" s="241">
        <v>37</v>
      </c>
      <c r="F56" s="241">
        <v>8</v>
      </c>
      <c r="G56" s="235">
        <f t="shared" si="0"/>
        <v>37.133333333333333</v>
      </c>
      <c r="H56" s="273"/>
      <c r="I56" s="263"/>
      <c r="J56" s="264">
        <f t="shared" si="1"/>
        <v>0</v>
      </c>
      <c r="K56" s="283">
        <f t="shared" si="2"/>
        <v>0</v>
      </c>
      <c r="L56" s="284"/>
      <c r="N56" s="202"/>
      <c r="O56" s="202"/>
    </row>
    <row r="57" spans="1:15" x14ac:dyDescent="0.2">
      <c r="A57" s="268" t="s">
        <v>23</v>
      </c>
      <c r="B57" s="255"/>
      <c r="C57" s="221" t="s">
        <v>6</v>
      </c>
      <c r="D57" s="239">
        <v>32.46</v>
      </c>
      <c r="E57" s="241">
        <v>32</v>
      </c>
      <c r="F57" s="241">
        <v>46</v>
      </c>
      <c r="G57" s="235">
        <f t="shared" si="0"/>
        <v>32.766666666666666</v>
      </c>
      <c r="H57" s="253"/>
      <c r="I57" s="254"/>
      <c r="J57" s="264">
        <f t="shared" si="1"/>
        <v>0</v>
      </c>
      <c r="K57" s="283">
        <f t="shared" si="2"/>
        <v>0</v>
      </c>
      <c r="L57" s="284"/>
      <c r="N57" s="202"/>
      <c r="O57" s="202"/>
    </row>
    <row r="58" spans="1:15" x14ac:dyDescent="0.2">
      <c r="A58" s="268" t="s">
        <v>19</v>
      </c>
      <c r="B58" s="255" t="s">
        <v>4</v>
      </c>
      <c r="C58" s="221" t="s">
        <v>6</v>
      </c>
      <c r="D58" s="239"/>
      <c r="E58" s="241"/>
      <c r="F58" s="241"/>
      <c r="G58" s="235">
        <f t="shared" si="0"/>
        <v>0</v>
      </c>
      <c r="H58" s="253"/>
      <c r="I58" s="254"/>
      <c r="J58" s="264">
        <f t="shared" si="1"/>
        <v>0</v>
      </c>
      <c r="K58" s="283" t="e">
        <f t="shared" si="2"/>
        <v>#DIV/0!</v>
      </c>
      <c r="L58" s="284"/>
      <c r="N58" s="202"/>
      <c r="O58" s="202"/>
    </row>
    <row r="59" spans="1:15" x14ac:dyDescent="0.2">
      <c r="A59" s="268" t="s">
        <v>19</v>
      </c>
      <c r="B59" s="255" t="s">
        <v>37</v>
      </c>
      <c r="C59" s="221" t="s">
        <v>6</v>
      </c>
      <c r="D59" s="239"/>
      <c r="E59" s="241"/>
      <c r="F59" s="241"/>
      <c r="G59" s="235">
        <f t="shared" si="0"/>
        <v>0</v>
      </c>
      <c r="H59" s="253"/>
      <c r="I59" s="254"/>
      <c r="J59" s="264">
        <f t="shared" si="1"/>
        <v>0</v>
      </c>
      <c r="K59" s="283" t="e">
        <f t="shared" si="2"/>
        <v>#DIV/0!</v>
      </c>
      <c r="L59" s="284"/>
      <c r="N59" s="202"/>
      <c r="O59" s="202"/>
    </row>
    <row r="60" spans="1:15" x14ac:dyDescent="0.2">
      <c r="A60" s="268" t="s">
        <v>25</v>
      </c>
      <c r="B60" s="255"/>
      <c r="C60" s="221" t="s">
        <v>6</v>
      </c>
      <c r="D60" s="239">
        <v>39.51</v>
      </c>
      <c r="E60" s="241">
        <v>39</v>
      </c>
      <c r="F60" s="241">
        <v>51</v>
      </c>
      <c r="G60" s="235">
        <f t="shared" si="0"/>
        <v>39.85</v>
      </c>
      <c r="H60" s="273"/>
      <c r="I60" s="263"/>
      <c r="J60" s="264">
        <f t="shared" si="1"/>
        <v>0</v>
      </c>
      <c r="K60" s="283">
        <f t="shared" si="2"/>
        <v>0</v>
      </c>
      <c r="L60" s="284"/>
      <c r="O60" s="202"/>
    </row>
    <row r="61" spans="1:15" x14ac:dyDescent="0.2">
      <c r="A61" s="268" t="s">
        <v>20</v>
      </c>
      <c r="B61" s="255"/>
      <c r="C61" s="221" t="s">
        <v>6</v>
      </c>
      <c r="D61" s="239">
        <v>38.53</v>
      </c>
      <c r="E61" s="241">
        <v>38</v>
      </c>
      <c r="F61" s="241">
        <v>53</v>
      </c>
      <c r="G61" s="235">
        <f t="shared" si="0"/>
        <v>38.883333333333333</v>
      </c>
      <c r="H61" s="253"/>
      <c r="I61" s="254"/>
      <c r="J61" s="264">
        <f t="shared" si="1"/>
        <v>0</v>
      </c>
      <c r="K61" s="283">
        <f t="shared" si="2"/>
        <v>0</v>
      </c>
      <c r="L61" s="284"/>
      <c r="N61" s="202"/>
      <c r="O61" s="202"/>
    </row>
    <row r="62" spans="1:15" x14ac:dyDescent="0.2">
      <c r="A62" s="268" t="s">
        <v>186</v>
      </c>
      <c r="B62" s="255"/>
      <c r="C62" s="221" t="s">
        <v>6</v>
      </c>
      <c r="D62" s="239"/>
      <c r="E62" s="241"/>
      <c r="F62" s="241"/>
      <c r="G62" s="235"/>
      <c r="H62" s="253"/>
      <c r="I62" s="254"/>
      <c r="J62" s="264">
        <f t="shared" si="1"/>
        <v>0</v>
      </c>
      <c r="K62" s="283" t="e">
        <f t="shared" si="2"/>
        <v>#DIV/0!</v>
      </c>
      <c r="L62" s="284"/>
      <c r="N62" s="202"/>
      <c r="O62" s="202"/>
    </row>
    <row r="63" spans="1:15" x14ac:dyDescent="0.2">
      <c r="A63" s="268" t="s">
        <v>92</v>
      </c>
      <c r="B63" s="255"/>
      <c r="C63" s="221" t="s">
        <v>6</v>
      </c>
      <c r="D63" s="239">
        <v>33.49</v>
      </c>
      <c r="E63" s="241">
        <v>33</v>
      </c>
      <c r="F63" s="241">
        <v>49</v>
      </c>
      <c r="G63" s="235">
        <f t="shared" si="0"/>
        <v>33.81666666666667</v>
      </c>
      <c r="H63" s="273"/>
      <c r="I63" s="263"/>
      <c r="J63" s="264">
        <f t="shared" si="1"/>
        <v>0</v>
      </c>
      <c r="K63" s="283">
        <f t="shared" si="2"/>
        <v>0</v>
      </c>
      <c r="L63" s="284"/>
      <c r="N63" s="201"/>
      <c r="O63" s="201"/>
    </row>
    <row r="64" spans="1:15" ht="16" thickBot="1" x14ac:dyDescent="0.25">
      <c r="A64" s="269" t="s">
        <v>35</v>
      </c>
      <c r="B64" s="270"/>
      <c r="C64" s="224" t="s">
        <v>6</v>
      </c>
      <c r="D64" s="271"/>
      <c r="E64" s="272"/>
      <c r="F64" s="272"/>
      <c r="G64" s="242">
        <f t="shared" si="0"/>
        <v>0</v>
      </c>
      <c r="H64" s="274"/>
      <c r="I64" s="275"/>
      <c r="J64" s="265">
        <f t="shared" si="1"/>
        <v>0</v>
      </c>
      <c r="K64" s="285" t="e">
        <f t="shared" si="2"/>
        <v>#DIV/0!</v>
      </c>
      <c r="L64" s="286"/>
      <c r="N64" s="202"/>
      <c r="O64" s="202"/>
    </row>
    <row r="65" spans="14:15" x14ac:dyDescent="0.2">
      <c r="N65" s="202"/>
      <c r="O65" s="202"/>
    </row>
    <row r="68" spans="14:15" x14ac:dyDescent="0.2">
      <c r="N68" s="202"/>
      <c r="O68" s="202"/>
    </row>
    <row r="70" spans="14:15" x14ac:dyDescent="0.2">
      <c r="N70" s="202"/>
      <c r="O70" s="202"/>
    </row>
    <row r="71" spans="14:15" x14ac:dyDescent="0.2">
      <c r="N71" s="202"/>
      <c r="O71" s="202"/>
    </row>
  </sheetData>
  <autoFilter ref="A2:K64"/>
  <sortState ref="A20:O48">
    <sortCondition ref="A20:A48"/>
    <sortCondition ref="B20:B48"/>
  </sortState>
  <conditionalFormatting sqref="B3:B7">
    <cfRule type="expression" dxfId="3" priority="7" stopIfTrue="1">
      <formula>AND(B3=$AW3,NOT($AW3=0))</formula>
    </cfRule>
  </conditionalFormatting>
  <conditionalFormatting sqref="B8:B10">
    <cfRule type="expression" dxfId="2" priority="6" stopIfTrue="1">
      <formula>AND(B8=$AW8,NOT($AW8=0))</formula>
    </cfRule>
  </conditionalFormatting>
  <conditionalFormatting sqref="B13:B17">
    <cfRule type="expression" dxfId="1" priority="5" stopIfTrue="1">
      <formula>AND(B13=$AW13,NOT($AW13=0))</formula>
    </cfRule>
  </conditionalFormatting>
  <conditionalFormatting sqref="B28:B43 B57:B58">
    <cfRule type="expression" dxfId="0" priority="1" stopIfTrue="1">
      <formula>AND(B28=$AZ28,NOT($AZ28=0))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Handicap positions 2017 </vt:lpstr>
      <vt:lpstr>Actual positions 2017</vt:lpstr>
      <vt:lpstr>Handicap working</vt:lpstr>
      <vt:lpstr>Ratio calculator</vt:lpstr>
      <vt:lpstr>Sheet1</vt:lpstr>
      <vt:lpstr>Sheet2</vt:lpstr>
      <vt:lpstr>Sheet3</vt:lpstr>
    </vt:vector>
  </TitlesOfParts>
  <Company>Noel-Baker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Birch</dc:creator>
  <cp:lastModifiedBy>Microsoft Office User</cp:lastModifiedBy>
  <cp:lastPrinted>2017-07-31T13:11:12Z</cp:lastPrinted>
  <dcterms:created xsi:type="dcterms:W3CDTF">2013-08-10T21:36:33Z</dcterms:created>
  <dcterms:modified xsi:type="dcterms:W3CDTF">2017-10-16T16:15:30Z</dcterms:modified>
</cp:coreProperties>
</file>