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75" windowWidth="20115" windowHeight="6795"/>
  </bookViews>
  <sheets>
    <sheet name="Handicap positions 2017 " sheetId="17" r:id="rId1"/>
    <sheet name="Actual positions 2017" sheetId="11" r:id="rId2"/>
    <sheet name="Handicap working" sheetId="12" r:id="rId3"/>
    <sheet name="Ratio calculator" sheetId="16" r:id="rId4"/>
    <sheet name="Sheet1" sheetId="18" r:id="rId5"/>
  </sheets>
  <definedNames>
    <definedName name="_xlnm._FilterDatabase" localSheetId="1" hidden="1">'Actual positions 2017'!$A$6:$AC$30</definedName>
    <definedName name="_xlnm._FilterDatabase" localSheetId="0" hidden="1">'Handicap positions 2017 '!$A$6:$AC$30</definedName>
    <definedName name="_xlnm._FilterDatabase" localSheetId="3" hidden="1">'Ratio calculator'!$A$2:$K$54</definedName>
    <definedName name="_xlnm.Print_Titles" localSheetId="1">'Actual positions 2017'!$1:$6</definedName>
    <definedName name="_xlnm.Print_Titles" localSheetId="0">'Handicap positions 2017 '!$1:$6</definedName>
  </definedNames>
  <calcPr calcId="145621"/>
</workbook>
</file>

<file path=xl/calcChain.xml><?xml version="1.0" encoding="utf-8"?>
<calcChain xmlns="http://schemas.openxmlformats.org/spreadsheetml/2006/main">
  <c r="X23" i="11" l="1"/>
  <c r="X29" i="11"/>
  <c r="X25" i="11"/>
  <c r="X21" i="17"/>
  <c r="X26" i="17"/>
  <c r="X30" i="17"/>
  <c r="X17" i="17"/>
  <c r="X10" i="11"/>
  <c r="X12" i="11"/>
  <c r="X9" i="11"/>
  <c r="X11" i="17"/>
  <c r="X13" i="17"/>
  <c r="J24" i="16"/>
  <c r="G24" i="16"/>
  <c r="K24" i="16" s="1"/>
  <c r="J26" i="16" l="1"/>
  <c r="J33" i="16"/>
  <c r="G33" i="16"/>
  <c r="K4" i="16"/>
  <c r="J4" i="16"/>
  <c r="J5" i="16"/>
  <c r="K5" i="16" s="1"/>
  <c r="G26" i="16"/>
  <c r="G4" i="16"/>
  <c r="G5" i="16"/>
  <c r="J6" i="16"/>
  <c r="G6" i="16"/>
  <c r="K33" i="16" l="1"/>
  <c r="K26" i="16"/>
  <c r="K6" i="16"/>
  <c r="AB28" i="17"/>
  <c r="AC28" i="17" s="1"/>
  <c r="Z28" i="17"/>
  <c r="X28" i="17"/>
  <c r="AB29" i="17"/>
  <c r="AC29" i="17" s="1"/>
  <c r="X29" i="17"/>
  <c r="AB18" i="17"/>
  <c r="AC18" i="17" s="1"/>
  <c r="Z18" i="17"/>
  <c r="X18" i="17"/>
  <c r="AB24" i="17"/>
  <c r="AC24" i="17" s="1"/>
  <c r="Z24" i="17"/>
  <c r="X24" i="17"/>
  <c r="AB17" i="17"/>
  <c r="AC17" i="17" s="1"/>
  <c r="AB22" i="17"/>
  <c r="AC22" i="17" s="1"/>
  <c r="X22" i="17"/>
  <c r="AB23" i="17"/>
  <c r="AC23" i="17" s="1"/>
  <c r="Z23" i="17"/>
  <c r="X23" i="17"/>
  <c r="AB20" i="17"/>
  <c r="AC20" i="17" s="1"/>
  <c r="X20" i="17"/>
  <c r="AB27" i="17"/>
  <c r="AC27" i="17" s="1"/>
  <c r="Z27" i="17"/>
  <c r="X27" i="17"/>
  <c r="AB15" i="17"/>
  <c r="AC15" i="17" s="1"/>
  <c r="X15" i="17"/>
  <c r="AB25" i="17"/>
  <c r="AC25" i="17" s="1"/>
  <c r="Z25" i="17"/>
  <c r="X25" i="17"/>
  <c r="AB16" i="17"/>
  <c r="AC16" i="17" s="1"/>
  <c r="Z16" i="17"/>
  <c r="X16" i="17"/>
  <c r="AB19" i="17"/>
  <c r="AC19" i="17" s="1"/>
  <c r="X19" i="17"/>
  <c r="X14" i="17"/>
  <c r="AB8" i="17"/>
  <c r="AC8" i="17" s="1"/>
  <c r="Z8" i="17"/>
  <c r="X8" i="17"/>
  <c r="AB12" i="17"/>
  <c r="AC12" i="17" s="1"/>
  <c r="Z12" i="17"/>
  <c r="X12" i="17"/>
  <c r="X10" i="17"/>
  <c r="X9" i="17"/>
  <c r="AB7" i="17"/>
  <c r="AC7" i="17" s="1"/>
  <c r="Z7" i="17"/>
  <c r="X7" i="17"/>
  <c r="J35" i="16"/>
  <c r="J46" i="16"/>
  <c r="J25" i="16"/>
  <c r="J42" i="16"/>
  <c r="J27" i="16"/>
  <c r="J23" i="16"/>
  <c r="J41" i="16"/>
  <c r="J40" i="16"/>
  <c r="J32" i="16"/>
  <c r="J31" i="16"/>
  <c r="J47" i="16"/>
  <c r="J43" i="16"/>
  <c r="J30" i="16"/>
  <c r="J52" i="16"/>
  <c r="J50" i="16"/>
  <c r="J44" i="16"/>
  <c r="J34" i="16"/>
  <c r="J48" i="16"/>
  <c r="J54" i="16"/>
  <c r="J37" i="16"/>
  <c r="J38" i="16"/>
  <c r="J49" i="16"/>
  <c r="J53" i="16"/>
  <c r="J36" i="16"/>
  <c r="J29" i="16"/>
  <c r="J51" i="16"/>
  <c r="J39" i="16"/>
  <c r="J28" i="16"/>
  <c r="J45" i="16"/>
  <c r="G35" i="16"/>
  <c r="G46" i="16"/>
  <c r="G25" i="16"/>
  <c r="G42" i="16"/>
  <c r="G27" i="16"/>
  <c r="G23" i="16"/>
  <c r="G41" i="16"/>
  <c r="G40" i="16"/>
  <c r="G32" i="16"/>
  <c r="G31" i="16"/>
  <c r="G47" i="16"/>
  <c r="G43" i="16"/>
  <c r="G30" i="16"/>
  <c r="G52" i="16"/>
  <c r="G50" i="16"/>
  <c r="G44" i="16"/>
  <c r="G34" i="16"/>
  <c r="G48" i="16"/>
  <c r="G54" i="16"/>
  <c r="G37" i="16"/>
  <c r="G38" i="16"/>
  <c r="G49" i="16"/>
  <c r="G53" i="16"/>
  <c r="G36" i="16"/>
  <c r="G29" i="16"/>
  <c r="G51" i="16"/>
  <c r="G39" i="16"/>
  <c r="G28" i="16"/>
  <c r="G45" i="16"/>
  <c r="G14" i="16"/>
  <c r="G11" i="16"/>
  <c r="G20" i="16"/>
  <c r="J15" i="16"/>
  <c r="J14" i="16"/>
  <c r="K14" i="16" s="1"/>
  <c r="J11" i="16"/>
  <c r="K11" i="16" s="1"/>
  <c r="J20" i="16"/>
  <c r="J7" i="16"/>
  <c r="J17" i="16"/>
  <c r="J21" i="16"/>
  <c r="J18" i="16"/>
  <c r="J12" i="16"/>
  <c r="G16" i="16"/>
  <c r="G7" i="16"/>
  <c r="G17" i="16"/>
  <c r="G21" i="16"/>
  <c r="G18" i="16"/>
  <c r="G12" i="16"/>
  <c r="G10" i="16"/>
  <c r="G19" i="16"/>
  <c r="G13" i="16"/>
  <c r="G3" i="16"/>
  <c r="G9" i="16"/>
  <c r="G22" i="16"/>
  <c r="G15" i="16"/>
  <c r="G8" i="16"/>
  <c r="J22" i="16"/>
  <c r="J9" i="16"/>
  <c r="J3" i="16"/>
  <c r="J13" i="16"/>
  <c r="J19" i="16"/>
  <c r="J10" i="16"/>
  <c r="J8" i="16"/>
  <c r="J16" i="16"/>
  <c r="K16" i="16" s="1"/>
  <c r="K20" i="16" l="1"/>
  <c r="K39" i="16"/>
  <c r="K53" i="16"/>
  <c r="K54" i="16"/>
  <c r="K50" i="16"/>
  <c r="K17" i="16"/>
  <c r="K38" i="16"/>
  <c r="K34" i="16"/>
  <c r="K30" i="16"/>
  <c r="K27" i="16"/>
  <c r="K37" i="16"/>
  <c r="K10" i="16"/>
  <c r="K9" i="16"/>
  <c r="K49" i="16"/>
  <c r="K48" i="16"/>
  <c r="K52" i="16"/>
  <c r="K44" i="16"/>
  <c r="K43" i="16"/>
  <c r="K47" i="16"/>
  <c r="K41" i="16"/>
  <c r="K25" i="16"/>
  <c r="K45" i="16"/>
  <c r="K28" i="16"/>
  <c r="K51" i="16"/>
  <c r="K29" i="16"/>
  <c r="K36" i="16"/>
  <c r="K31" i="16"/>
  <c r="K35" i="16"/>
  <c r="K32" i="16"/>
  <c r="K40" i="16"/>
  <c r="K23" i="16"/>
  <c r="K42" i="16"/>
  <c r="K46" i="16"/>
  <c r="K12" i="16"/>
  <c r="K7" i="16"/>
  <c r="K18" i="16"/>
  <c r="K22" i="16"/>
  <c r="K8" i="16"/>
  <c r="K3" i="16"/>
  <c r="K15" i="16"/>
  <c r="K21" i="16"/>
  <c r="K19" i="16"/>
  <c r="K13" i="16"/>
  <c r="AB30" i="11" l="1"/>
  <c r="AC30" i="11" s="1"/>
  <c r="AB20" i="11"/>
  <c r="AC20" i="11" s="1"/>
  <c r="AB18" i="11"/>
  <c r="AC18" i="11" s="1"/>
  <c r="X30" i="11"/>
  <c r="X27" i="11"/>
  <c r="X13" i="11"/>
  <c r="X14" i="11"/>
  <c r="X18" i="11" l="1"/>
  <c r="X20" i="11"/>
  <c r="X15" i="11" l="1"/>
  <c r="X11" i="11" l="1"/>
  <c r="X8" i="11" l="1"/>
  <c r="X21" i="11"/>
  <c r="X24" i="11"/>
  <c r="X16" i="11"/>
  <c r="X28" i="11"/>
  <c r="X19" i="11"/>
  <c r="X22" i="11"/>
  <c r="X26" i="11"/>
  <c r="X17" i="11"/>
  <c r="X7" i="11" l="1"/>
  <c r="Z7" i="11"/>
  <c r="AB7" i="11"/>
  <c r="AC7" i="11" s="1"/>
  <c r="Z16" i="11" l="1"/>
  <c r="Z24" i="11" l="1"/>
  <c r="Z19" i="11"/>
  <c r="Z28" i="11"/>
  <c r="Z22" i="11"/>
  <c r="Z26" i="11"/>
  <c r="Z27" i="11"/>
  <c r="Z13" i="11"/>
  <c r="Z8" i="11"/>
  <c r="AB13" i="11" l="1"/>
  <c r="AC13" i="11" s="1"/>
  <c r="AB8" i="11"/>
  <c r="AC8" i="11" s="1"/>
  <c r="AB21" i="11"/>
  <c r="AC21" i="11" s="1"/>
  <c r="AB15" i="11"/>
  <c r="AC15" i="11" s="1"/>
  <c r="AB24" i="11"/>
  <c r="AC24" i="11" s="1"/>
  <c r="AB19" i="11"/>
  <c r="AC19" i="11" s="1"/>
  <c r="AB28" i="11"/>
  <c r="AC28" i="11" s="1"/>
  <c r="AB22" i="11"/>
  <c r="AC22" i="11" s="1"/>
  <c r="AB26" i="11"/>
  <c r="AC26" i="11" s="1"/>
  <c r="AB27" i="11"/>
  <c r="AC27" i="11" s="1"/>
  <c r="AB16" i="11"/>
  <c r="AC16" i="11" s="1"/>
  <c r="AB17" i="11"/>
  <c r="AC17" i="11" s="1"/>
</calcChain>
</file>

<file path=xl/comments1.xml><?xml version="1.0" encoding="utf-8"?>
<comments xmlns="http://schemas.openxmlformats.org/spreadsheetml/2006/main">
  <authors>
    <author>Paul_Alison</author>
  </authors>
  <commentList>
    <comment ref="AC3" authorId="0">
      <text>
        <r>
          <rPr>
            <sz val="9"/>
            <color indexed="81"/>
            <rFont val="Tahoma"/>
            <family val="2"/>
          </rPr>
          <t xml:space="preserve">
If more than 10 events, takes best 10 scores</t>
        </r>
      </text>
    </comment>
  </commentList>
</comments>
</file>

<file path=xl/comments2.xml><?xml version="1.0" encoding="utf-8"?>
<comments xmlns="http://schemas.openxmlformats.org/spreadsheetml/2006/main">
  <authors>
    <author>Paul_Alison</author>
  </authors>
  <commentList>
    <comment ref="AC3" authorId="0">
      <text>
        <r>
          <rPr>
            <sz val="9"/>
            <color indexed="81"/>
            <rFont val="Tahoma"/>
            <family val="2"/>
          </rPr>
          <t xml:space="preserve">
If more than 10 events, takes best 10 scores</t>
        </r>
      </text>
    </comment>
  </commentList>
</comments>
</file>

<file path=xl/sharedStrings.xml><?xml version="1.0" encoding="utf-8"?>
<sst xmlns="http://schemas.openxmlformats.org/spreadsheetml/2006/main" count="457" uniqueCount="126">
  <si>
    <t>Date</t>
  </si>
  <si>
    <t>Distance</t>
  </si>
  <si>
    <t>Race</t>
  </si>
  <si>
    <t>R</t>
  </si>
  <si>
    <t>F</t>
  </si>
  <si>
    <t>X-C</t>
  </si>
  <si>
    <t>M</t>
  </si>
  <si>
    <t>Surface</t>
  </si>
  <si>
    <t>Running total</t>
  </si>
  <si>
    <t>Total</t>
  </si>
  <si>
    <t>Name</t>
  </si>
  <si>
    <t>T</t>
  </si>
  <si>
    <t>Wirksworth</t>
  </si>
  <si>
    <t>Black Rocks FR</t>
  </si>
  <si>
    <t>BDL 1 X-C (SP)</t>
  </si>
  <si>
    <t>BDL 5 X-C(HP)</t>
  </si>
  <si>
    <t>Tunnels &amp; Trails</t>
  </si>
  <si>
    <t>Paul</t>
  </si>
  <si>
    <t>Dave</t>
  </si>
  <si>
    <t>Richard</t>
  </si>
  <si>
    <t>Rob</t>
  </si>
  <si>
    <t>Chris</t>
  </si>
  <si>
    <t>Martin</t>
  </si>
  <si>
    <t>Ray</t>
  </si>
  <si>
    <t>Jacqui</t>
  </si>
  <si>
    <t>Ricky</t>
  </si>
  <si>
    <t>Ceri</t>
  </si>
  <si>
    <t>Elaine</t>
  </si>
  <si>
    <t>Peter</t>
  </si>
  <si>
    <t>Stephanie</t>
  </si>
  <si>
    <t>Emma</t>
  </si>
  <si>
    <t>Nicky</t>
  </si>
  <si>
    <t>Mike</t>
  </si>
  <si>
    <t>Sandy</t>
  </si>
  <si>
    <t>Eva</t>
  </si>
  <si>
    <t>Tom</t>
  </si>
  <si>
    <t>John</t>
  </si>
  <si>
    <t>P</t>
  </si>
  <si>
    <t>James</t>
  </si>
  <si>
    <t>W</t>
  </si>
  <si>
    <t>S</t>
  </si>
  <si>
    <t>BDL 1 S-L(TG)</t>
  </si>
  <si>
    <t>BDL 2 S-L (I)</t>
  </si>
  <si>
    <t>BDL 3 S-L (D)</t>
  </si>
  <si>
    <t>BDL 4 S-L (CW)</t>
  </si>
  <si>
    <t>BDL 5 S-L (SP)</t>
  </si>
  <si>
    <t>SL Undulator</t>
  </si>
  <si>
    <t>WRC Incline Race</t>
  </si>
  <si>
    <t>Andy</t>
  </si>
  <si>
    <t>Cat</t>
  </si>
  <si>
    <t>L40</t>
  </si>
  <si>
    <t>L35</t>
  </si>
  <si>
    <t>SM</t>
  </si>
  <si>
    <t>M40</t>
  </si>
  <si>
    <t>M50</t>
  </si>
  <si>
    <t>L</t>
  </si>
  <si>
    <t>Matt</t>
  </si>
  <si>
    <t>ACTUAL</t>
  </si>
  <si>
    <t>PLACES</t>
  </si>
  <si>
    <t>George</t>
  </si>
  <si>
    <t>Mark</t>
  </si>
  <si>
    <t>BDL 4 X-C(TM)</t>
  </si>
  <si>
    <t>Jackie</t>
  </si>
  <si>
    <t>Handicap times</t>
  </si>
  <si>
    <t>Average score</t>
  </si>
  <si>
    <t>No. of scoring events</t>
  </si>
  <si>
    <t>Bob</t>
  </si>
  <si>
    <t>T'owd Man</t>
  </si>
  <si>
    <t>G</t>
  </si>
  <si>
    <t xml:space="preserve">R </t>
  </si>
  <si>
    <t>Deborah</t>
  </si>
  <si>
    <t>Rachel</t>
  </si>
  <si>
    <t>B</t>
  </si>
  <si>
    <t>O</t>
  </si>
  <si>
    <t>Harriet</t>
  </si>
  <si>
    <t>Harry</t>
  </si>
  <si>
    <t xml:space="preserve">John </t>
  </si>
  <si>
    <t>D</t>
  </si>
  <si>
    <t>Race no.</t>
  </si>
  <si>
    <t>H</t>
  </si>
  <si>
    <t>Julia</t>
  </si>
  <si>
    <t>Steph</t>
  </si>
  <si>
    <t>Brian</t>
  </si>
  <si>
    <t>Derby 10k</t>
  </si>
  <si>
    <t>Ramathon</t>
  </si>
  <si>
    <t>Derby 10 miler</t>
  </si>
  <si>
    <t>Any WTPR</t>
  </si>
  <si>
    <t>Handicap</t>
  </si>
  <si>
    <t>Average</t>
  </si>
  <si>
    <t>Bakewell</t>
  </si>
  <si>
    <t>Chad Pk</t>
  </si>
  <si>
    <t>Shipley Pk</t>
  </si>
  <si>
    <t>Data</t>
  </si>
  <si>
    <t>Stephen</t>
  </si>
  <si>
    <t>TM</t>
  </si>
  <si>
    <t>BSG</t>
  </si>
  <si>
    <t>CP</t>
  </si>
  <si>
    <t>5 mile</t>
  </si>
  <si>
    <t>x-c 5-miler</t>
  </si>
  <si>
    <t>ratio =1.113</t>
  </si>
  <si>
    <t>Extrapolation</t>
  </si>
  <si>
    <t>gives 48.16</t>
  </si>
  <si>
    <t>gives 49.12</t>
  </si>
  <si>
    <t>av. 48.44</t>
  </si>
  <si>
    <r>
      <t>40.11/</t>
    </r>
    <r>
      <rPr>
        <sz val="11"/>
        <color rgb="FFFFC000"/>
        <rFont val="Calibri"/>
        <family val="2"/>
        <scheme val="minor"/>
      </rPr>
      <t>40.11</t>
    </r>
  </si>
  <si>
    <t>Proposed handicap</t>
  </si>
  <si>
    <r>
      <t>32.48/</t>
    </r>
    <r>
      <rPr>
        <sz val="11"/>
        <color rgb="FFFFC000"/>
        <rFont val="Calibri"/>
        <family val="2"/>
        <scheme val="minor"/>
      </rPr>
      <t>32.48</t>
    </r>
  </si>
  <si>
    <t>Time</t>
  </si>
  <si>
    <t>Mins</t>
  </si>
  <si>
    <t>Secs</t>
  </si>
  <si>
    <t>mins</t>
  </si>
  <si>
    <t>secs</t>
  </si>
  <si>
    <t>New 2017 handicap data</t>
  </si>
  <si>
    <t>Individual race data 2017</t>
  </si>
  <si>
    <t xml:space="preserve">Event </t>
  </si>
  <si>
    <t>Ratio</t>
  </si>
  <si>
    <t>Rank</t>
  </si>
  <si>
    <t xml:space="preserve">Jenny </t>
  </si>
  <si>
    <t>Clare</t>
  </si>
  <si>
    <t>Jenny</t>
  </si>
  <si>
    <t>Jo</t>
  </si>
  <si>
    <t>Bill</t>
  </si>
  <si>
    <t>Ania</t>
  </si>
  <si>
    <t>Giles</t>
  </si>
  <si>
    <t>Alex</t>
  </si>
  <si>
    <t>Calculated from JW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</si>
</sst>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3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00B0F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name val="Calibri"/>
      <family val="2"/>
      <scheme val="minor"/>
    </font>
    <font>
      <sz val="10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6" tint="0.39997558519241921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sz val="11"/>
      <color theme="4" tint="0.59999389629810485"/>
      <name val="Calibri"/>
      <family val="2"/>
      <scheme val="minor"/>
    </font>
    <font>
      <sz val="11"/>
      <color theme="7" tint="0.5999938962981048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1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4" xfId="0" applyFont="1" applyBorder="1"/>
    <xf numFmtId="0" fontId="1" fillId="0" borderId="11" xfId="0" applyFont="1" applyBorder="1"/>
    <xf numFmtId="0" fontId="5" fillId="0" borderId="4" xfId="0" applyFont="1" applyBorder="1"/>
    <xf numFmtId="0" fontId="5" fillId="0" borderId="0" xfId="0" applyFont="1"/>
    <xf numFmtId="0" fontId="5" fillId="0" borderId="6" xfId="0" applyFont="1" applyBorder="1"/>
    <xf numFmtId="0" fontId="5" fillId="0" borderId="1" xfId="0" applyFont="1" applyBorder="1"/>
    <xf numFmtId="0" fontId="5" fillId="0" borderId="9" xfId="0" applyFont="1" applyBorder="1"/>
    <xf numFmtId="0" fontId="6" fillId="0" borderId="0" xfId="0" applyFont="1"/>
    <xf numFmtId="0" fontId="2" fillId="0" borderId="4" xfId="0" applyFont="1" applyBorder="1"/>
    <xf numFmtId="0" fontId="9" fillId="0" borderId="0" xfId="0" applyFont="1"/>
    <xf numFmtId="0" fontId="2" fillId="0" borderId="2" xfId="0" applyFont="1" applyBorder="1"/>
    <xf numFmtId="0" fontId="5" fillId="0" borderId="2" xfId="0" applyFont="1" applyBorder="1"/>
    <xf numFmtId="0" fontId="1" fillId="0" borderId="14" xfId="0" applyFont="1" applyBorder="1"/>
    <xf numFmtId="0" fontId="1" fillId="0" borderId="12" xfId="0" applyFont="1" applyBorder="1" applyAlignment="1">
      <alignment textRotation="90"/>
    </xf>
    <xf numFmtId="0" fontId="5" fillId="0" borderId="7" xfId="0" applyFont="1" applyBorder="1"/>
    <xf numFmtId="0" fontId="10" fillId="0" borderId="3" xfId="0" applyFont="1" applyBorder="1"/>
    <xf numFmtId="0" fontId="1" fillId="0" borderId="0" xfId="0" applyFont="1" applyAlignment="1">
      <alignment textRotation="90"/>
    </xf>
    <xf numFmtId="0" fontId="5" fillId="0" borderId="1" xfId="0" applyFont="1" applyFill="1" applyBorder="1"/>
    <xf numFmtId="0" fontId="11" fillId="0" borderId="0" xfId="0" applyFont="1"/>
    <xf numFmtId="0" fontId="1" fillId="0" borderId="16" xfId="0" applyFont="1" applyBorder="1"/>
    <xf numFmtId="0" fontId="13" fillId="0" borderId="0" xfId="0" applyFont="1"/>
    <xf numFmtId="0" fontId="10" fillId="0" borderId="10" xfId="0" applyFont="1" applyBorder="1"/>
    <xf numFmtId="0" fontId="3" fillId="0" borderId="15" xfId="0" applyFont="1" applyBorder="1"/>
    <xf numFmtId="0" fontId="3" fillId="0" borderId="13" xfId="0" applyFont="1" applyBorder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22" xfId="0" applyFont="1" applyBorder="1"/>
    <xf numFmtId="0" fontId="7" fillId="0" borderId="9" xfId="0" applyFont="1" applyBorder="1"/>
    <xf numFmtId="0" fontId="1" fillId="0" borderId="23" xfId="0" applyFont="1" applyBorder="1"/>
    <xf numFmtId="0" fontId="7" fillId="2" borderId="4" xfId="0" applyFont="1" applyFill="1" applyBorder="1" applyAlignment="1">
      <alignment textRotation="90"/>
    </xf>
    <xf numFmtId="0" fontId="14" fillId="2" borderId="11" xfId="0" applyFont="1" applyFill="1" applyBorder="1" applyAlignment="1"/>
    <xf numFmtId="16" fontId="7" fillId="2" borderId="19" xfId="0" applyNumberFormat="1" applyFont="1" applyFill="1" applyBorder="1" applyAlignment="1">
      <alignment textRotation="90"/>
    </xf>
    <xf numFmtId="0" fontId="7" fillId="2" borderId="24" xfId="0" applyFont="1" applyFill="1" applyBorder="1" applyAlignment="1">
      <alignment textRotation="90"/>
    </xf>
    <xf numFmtId="0" fontId="14" fillId="2" borderId="25" xfId="0" applyFont="1" applyFill="1" applyBorder="1" applyAlignment="1"/>
    <xf numFmtId="16" fontId="7" fillId="2" borderId="20" xfId="0" applyNumberFormat="1" applyFont="1" applyFill="1" applyBorder="1" applyAlignment="1">
      <alignment textRotation="90"/>
    </xf>
    <xf numFmtId="0" fontId="7" fillId="2" borderId="5" xfId="0" applyFont="1" applyFill="1" applyBorder="1" applyAlignment="1">
      <alignment textRotation="90"/>
    </xf>
    <xf numFmtId="0" fontId="14" fillId="2" borderId="17" xfId="0" applyFont="1" applyFill="1" applyBorder="1" applyAlignment="1"/>
    <xf numFmtId="16" fontId="7" fillId="2" borderId="21" xfId="0" applyNumberFormat="1" applyFont="1" applyFill="1" applyBorder="1" applyAlignment="1">
      <alignment textRotation="90"/>
    </xf>
    <xf numFmtId="0" fontId="7" fillId="2" borderId="19" xfId="0" applyNumberFormat="1" applyFont="1" applyFill="1" applyBorder="1" applyAlignment="1"/>
    <xf numFmtId="0" fontId="7" fillId="2" borderId="20" xfId="0" applyNumberFormat="1" applyFont="1" applyFill="1" applyBorder="1" applyAlignment="1"/>
    <xf numFmtId="0" fontId="7" fillId="2" borderId="21" xfId="0" applyNumberFormat="1" applyFont="1" applyFill="1" applyBorder="1" applyAlignment="1"/>
    <xf numFmtId="0" fontId="1" fillId="0" borderId="16" xfId="0" applyNumberFormat="1" applyFont="1" applyBorder="1" applyAlignment="1"/>
    <xf numFmtId="0" fontId="0" fillId="0" borderId="1" xfId="0" applyBorder="1"/>
    <xf numFmtId="0" fontId="2" fillId="0" borderId="6" xfId="0" applyFont="1" applyBorder="1"/>
    <xf numFmtId="0" fontId="2" fillId="0" borderId="6" xfId="0" applyFont="1" applyFill="1" applyBorder="1"/>
    <xf numFmtId="0" fontId="5" fillId="0" borderId="3" xfId="0" applyFont="1" applyBorder="1"/>
    <xf numFmtId="0" fontId="5" fillId="0" borderId="5" xfId="0" applyFont="1" applyBorder="1"/>
    <xf numFmtId="0" fontId="5" fillId="0" borderId="8" xfId="0" applyFont="1" applyBorder="1"/>
    <xf numFmtId="0" fontId="5" fillId="0" borderId="28" xfId="0" applyFont="1" applyBorder="1"/>
    <xf numFmtId="0" fontId="2" fillId="0" borderId="8" xfId="0" applyFont="1" applyBorder="1"/>
    <xf numFmtId="0" fontId="2" fillId="0" borderId="9" xfId="0" applyFont="1" applyBorder="1"/>
    <xf numFmtId="0" fontId="5" fillId="0" borderId="9" xfId="0" applyFont="1" applyFill="1" applyBorder="1"/>
    <xf numFmtId="0" fontId="5" fillId="0" borderId="17" xfId="0" applyFont="1" applyBorder="1"/>
    <xf numFmtId="0" fontId="5" fillId="0" borderId="4" xfId="0" applyFont="1" applyFill="1" applyBorder="1"/>
    <xf numFmtId="0" fontId="7" fillId="3" borderId="4" xfId="0" applyFont="1" applyFill="1" applyBorder="1" applyAlignment="1">
      <alignment textRotation="90"/>
    </xf>
    <xf numFmtId="0" fontId="14" fillId="3" borderId="11" xfId="0" applyFont="1" applyFill="1" applyBorder="1" applyAlignment="1"/>
    <xf numFmtId="16" fontId="7" fillId="3" borderId="19" xfId="0" applyNumberFormat="1" applyFont="1" applyFill="1" applyBorder="1" applyAlignment="1">
      <alignment textRotation="90"/>
    </xf>
    <xf numFmtId="0" fontId="7" fillId="3" borderId="19" xfId="0" applyNumberFormat="1" applyFont="1" applyFill="1" applyBorder="1" applyAlignment="1"/>
    <xf numFmtId="0" fontId="7" fillId="0" borderId="18" xfId="0" applyFont="1" applyBorder="1"/>
    <xf numFmtId="0" fontId="2" fillId="0" borderId="29" xfId="0" applyFont="1" applyBorder="1"/>
    <xf numFmtId="0" fontId="5" fillId="0" borderId="10" xfId="0" applyFont="1" applyBorder="1"/>
    <xf numFmtId="0" fontId="7" fillId="4" borderId="4" xfId="0" applyFont="1" applyFill="1" applyBorder="1" applyAlignment="1">
      <alignment textRotation="90"/>
    </xf>
    <xf numFmtId="0" fontId="7" fillId="5" borderId="4" xfId="0" applyFont="1" applyFill="1" applyBorder="1" applyAlignment="1">
      <alignment textRotation="90"/>
    </xf>
    <xf numFmtId="0" fontId="7" fillId="6" borderId="4" xfId="0" applyFont="1" applyFill="1" applyBorder="1" applyAlignment="1">
      <alignment textRotation="90"/>
    </xf>
    <xf numFmtId="0" fontId="7" fillId="3" borderId="3" xfId="0" applyFont="1" applyFill="1" applyBorder="1" applyAlignment="1">
      <alignment textRotation="90"/>
    </xf>
    <xf numFmtId="0" fontId="7" fillId="4" borderId="12" xfId="0" applyFont="1" applyFill="1" applyBorder="1" applyAlignment="1">
      <alignment textRotation="90"/>
    </xf>
    <xf numFmtId="0" fontId="14" fillId="4" borderId="11" xfId="0" applyFont="1" applyFill="1" applyBorder="1" applyAlignment="1"/>
    <xf numFmtId="0" fontId="14" fillId="5" borderId="11" xfId="0" applyFont="1" applyFill="1" applyBorder="1" applyAlignment="1"/>
    <xf numFmtId="0" fontId="14" fillId="6" borderId="11" xfId="0" applyFont="1" applyFill="1" applyBorder="1" applyAlignment="1"/>
    <xf numFmtId="0" fontId="14" fillId="3" borderId="10" xfId="0" applyFont="1" applyFill="1" applyBorder="1" applyAlignment="1"/>
    <xf numFmtId="0" fontId="14" fillId="4" borderId="13" xfId="0" applyFont="1" applyFill="1" applyBorder="1" applyAlignment="1"/>
    <xf numFmtId="16" fontId="7" fillId="4" borderId="19" xfId="0" applyNumberFormat="1" applyFont="1" applyFill="1" applyBorder="1" applyAlignment="1">
      <alignment textRotation="90"/>
    </xf>
    <xf numFmtId="16" fontId="7" fillId="5" borderId="19" xfId="0" applyNumberFormat="1" applyFont="1" applyFill="1" applyBorder="1" applyAlignment="1">
      <alignment textRotation="90"/>
    </xf>
    <xf numFmtId="16" fontId="7" fillId="6" borderId="19" xfId="0" applyNumberFormat="1" applyFont="1" applyFill="1" applyBorder="1" applyAlignment="1">
      <alignment textRotation="90"/>
    </xf>
    <xf numFmtId="16" fontId="7" fillId="3" borderId="20" xfId="0" applyNumberFormat="1" applyFont="1" applyFill="1" applyBorder="1" applyAlignment="1">
      <alignment textRotation="90"/>
    </xf>
    <xf numFmtId="16" fontId="7" fillId="4" borderId="16" xfId="0" applyNumberFormat="1" applyFont="1" applyFill="1" applyBorder="1" applyAlignment="1">
      <alignment textRotation="90"/>
    </xf>
    <xf numFmtId="0" fontId="7" fillId="4" borderId="19" xfId="0" applyNumberFormat="1" applyFont="1" applyFill="1" applyBorder="1" applyAlignment="1"/>
    <xf numFmtId="0" fontId="7" fillId="5" borderId="19" xfId="0" applyNumberFormat="1" applyFont="1" applyFill="1" applyBorder="1" applyAlignment="1"/>
    <xf numFmtId="0" fontId="7" fillId="6" borderId="19" xfId="0" applyNumberFormat="1" applyFont="1" applyFill="1" applyBorder="1" applyAlignment="1"/>
    <xf numFmtId="0" fontId="7" fillId="3" borderId="20" xfId="0" applyNumberFormat="1" applyFont="1" applyFill="1" applyBorder="1" applyAlignment="1"/>
    <xf numFmtId="0" fontId="7" fillId="4" borderId="16" xfId="0" applyNumberFormat="1" applyFont="1" applyFill="1" applyBorder="1" applyAlignment="1"/>
    <xf numFmtId="0" fontId="7" fillId="0" borderId="4" xfId="0" applyFont="1" applyFill="1" applyBorder="1" applyAlignment="1"/>
    <xf numFmtId="2" fontId="7" fillId="0" borderId="4" xfId="0" applyNumberFormat="1" applyFont="1" applyFill="1" applyBorder="1" applyAlignment="1"/>
    <xf numFmtId="0" fontId="7" fillId="0" borderId="14" xfId="0" applyFont="1" applyFill="1" applyBorder="1" applyAlignment="1"/>
    <xf numFmtId="0" fontId="7" fillId="0" borderId="5" xfId="0" applyFont="1" applyFill="1" applyBorder="1" applyAlignment="1"/>
    <xf numFmtId="0" fontId="7" fillId="0" borderId="12" xfId="0" applyFont="1" applyFill="1" applyBorder="1" applyAlignment="1"/>
    <xf numFmtId="0" fontId="5" fillId="0" borderId="30" xfId="0" applyFont="1" applyBorder="1"/>
    <xf numFmtId="0" fontId="2" fillId="0" borderId="31" xfId="0" applyFont="1" applyBorder="1"/>
    <xf numFmtId="0" fontId="2" fillId="0" borderId="30" xfId="0" applyFont="1" applyBorder="1"/>
    <xf numFmtId="0" fontId="0" fillId="0" borderId="30" xfId="0" applyBorder="1"/>
    <xf numFmtId="0" fontId="0" fillId="0" borderId="32" xfId="0" applyBorder="1"/>
    <xf numFmtId="45" fontId="16" fillId="0" borderId="33" xfId="0" applyNumberFormat="1" applyFont="1" applyFill="1" applyBorder="1" applyAlignment="1">
      <alignment horizontal="center"/>
    </xf>
    <xf numFmtId="45" fontId="16" fillId="0" borderId="34" xfId="0" applyNumberFormat="1" applyFont="1" applyFill="1" applyBorder="1" applyAlignment="1">
      <alignment horizontal="center"/>
    </xf>
    <xf numFmtId="0" fontId="0" fillId="0" borderId="34" xfId="0" applyBorder="1"/>
    <xf numFmtId="0" fontId="0" fillId="0" borderId="35" xfId="0" applyBorder="1"/>
    <xf numFmtId="45" fontId="16" fillId="0" borderId="38" xfId="0" applyNumberFormat="1" applyFont="1" applyFill="1" applyBorder="1" applyAlignment="1">
      <alignment horizontal="center"/>
    </xf>
    <xf numFmtId="45" fontId="16" fillId="0" borderId="35" xfId="0" applyNumberFormat="1" applyFont="1" applyFill="1" applyBorder="1" applyAlignment="1">
      <alignment horizontal="center"/>
    </xf>
    <xf numFmtId="0" fontId="2" fillId="0" borderId="22" xfId="0" applyFont="1" applyBorder="1"/>
    <xf numFmtId="0" fontId="0" fillId="0" borderId="40" xfId="0" applyBorder="1"/>
    <xf numFmtId="45" fontId="16" fillId="0" borderId="42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39" xfId="0" applyFont="1" applyBorder="1"/>
    <xf numFmtId="0" fontId="0" fillId="0" borderId="2" xfId="0" applyBorder="1"/>
    <xf numFmtId="0" fontId="0" fillId="0" borderId="24" xfId="0" applyBorder="1"/>
    <xf numFmtId="0" fontId="0" fillId="0" borderId="4" xfId="0" applyBorder="1"/>
    <xf numFmtId="0" fontId="0" fillId="0" borderId="43" xfId="0" applyBorder="1"/>
    <xf numFmtId="0" fontId="0" fillId="0" borderId="9" xfId="0" applyBorder="1"/>
    <xf numFmtId="2" fontId="0" fillId="0" borderId="9" xfId="0" applyNumberFormat="1" applyBorder="1"/>
    <xf numFmtId="2" fontId="0" fillId="0" borderId="1" xfId="0" applyNumberFormat="1" applyBorder="1"/>
    <xf numFmtId="0" fontId="0" fillId="0" borderId="6" xfId="0" applyBorder="1"/>
    <xf numFmtId="0" fontId="0" fillId="0" borderId="8" xfId="0" applyBorder="1"/>
    <xf numFmtId="0" fontId="3" fillId="0" borderId="18" xfId="0" applyFont="1" applyBorder="1"/>
    <xf numFmtId="0" fontId="3" fillId="0" borderId="19" xfId="0" applyFont="1" applyBorder="1"/>
    <xf numFmtId="0" fontId="0" fillId="0" borderId="29" xfId="0" applyBorder="1"/>
    <xf numFmtId="0" fontId="0" fillId="0" borderId="3" xfId="0" applyBorder="1"/>
    <xf numFmtId="0" fontId="3" fillId="0" borderId="44" xfId="0" applyFont="1" applyBorder="1"/>
    <xf numFmtId="0" fontId="3" fillId="0" borderId="45" xfId="0" applyFont="1" applyBorder="1"/>
    <xf numFmtId="2" fontId="0" fillId="0" borderId="6" xfId="0" applyNumberFormat="1" applyBorder="1"/>
    <xf numFmtId="2" fontId="0" fillId="0" borderId="0" xfId="0" applyNumberFormat="1" applyBorder="1"/>
    <xf numFmtId="0" fontId="0" fillId="0" borderId="0" xfId="0" applyBorder="1"/>
    <xf numFmtId="0" fontId="3" fillId="0" borderId="46" xfId="0" applyFont="1" applyBorder="1"/>
    <xf numFmtId="0" fontId="0" fillId="0" borderId="22" xfId="0" applyBorder="1"/>
    <xf numFmtId="0" fontId="0" fillId="0" borderId="14" xfId="0" applyBorder="1"/>
    <xf numFmtId="0" fontId="0" fillId="0" borderId="38" xfId="0" applyBorder="1"/>
    <xf numFmtId="2" fontId="0" fillId="0" borderId="33" xfId="0" applyNumberFormat="1" applyBorder="1"/>
    <xf numFmtId="0" fontId="9" fillId="0" borderId="32" xfId="0" applyFont="1" applyBorder="1"/>
    <xf numFmtId="2" fontId="17" fillId="0" borderId="1" xfId="0" applyNumberFormat="1" applyFont="1" applyBorder="1"/>
    <xf numFmtId="0" fontId="17" fillId="0" borderId="32" xfId="0" applyFont="1" applyBorder="1"/>
    <xf numFmtId="0" fontId="19" fillId="0" borderId="1" xfId="0" applyFont="1" applyBorder="1"/>
    <xf numFmtId="0" fontId="9" fillId="0" borderId="3" xfId="0" applyFont="1" applyBorder="1"/>
    <xf numFmtId="2" fontId="9" fillId="0" borderId="4" xfId="0" applyNumberFormat="1" applyFont="1" applyBorder="1"/>
    <xf numFmtId="0" fontId="9" fillId="0" borderId="6" xfId="0" applyFont="1" applyBorder="1"/>
    <xf numFmtId="0" fontId="9" fillId="0" borderId="1" xfId="0" applyFont="1" applyBorder="1"/>
    <xf numFmtId="0" fontId="17" fillId="0" borderId="4" xfId="0" applyFont="1" applyBorder="1"/>
    <xf numFmtId="0" fontId="18" fillId="0" borderId="1" xfId="0" applyFont="1" applyBorder="1"/>
    <xf numFmtId="0" fontId="18" fillId="0" borderId="32" xfId="0" applyFont="1" applyBorder="1"/>
    <xf numFmtId="0" fontId="20" fillId="0" borderId="32" xfId="0" applyFont="1" applyBorder="1"/>
    <xf numFmtId="0" fontId="20" fillId="0" borderId="30" xfId="0" applyFont="1" applyBorder="1"/>
    <xf numFmtId="2" fontId="20" fillId="0" borderId="14" xfId="0" applyNumberFormat="1" applyFont="1" applyBorder="1"/>
    <xf numFmtId="0" fontId="20" fillId="0" borderId="1" xfId="0" applyFont="1" applyBorder="1"/>
    <xf numFmtId="2" fontId="20" fillId="0" borderId="1" xfId="0" applyNumberFormat="1" applyFont="1" applyBorder="1"/>
    <xf numFmtId="2" fontId="19" fillId="0" borderId="1" xfId="0" applyNumberFormat="1" applyFont="1" applyBorder="1"/>
    <xf numFmtId="0" fontId="19" fillId="0" borderId="32" xfId="0" applyFont="1" applyBorder="1"/>
    <xf numFmtId="0" fontId="1" fillId="0" borderId="15" xfId="0" applyFont="1" applyBorder="1"/>
    <xf numFmtId="0" fontId="1" fillId="0" borderId="14" xfId="0" applyFont="1" applyBorder="1" applyAlignment="1">
      <alignment textRotation="90"/>
    </xf>
    <xf numFmtId="0" fontId="0" fillId="0" borderId="16" xfId="0" applyBorder="1"/>
    <xf numFmtId="0" fontId="0" fillId="0" borderId="48" xfId="0" applyBorder="1"/>
    <xf numFmtId="0" fontId="19" fillId="0" borderId="47" xfId="0" applyFont="1" applyBorder="1"/>
    <xf numFmtId="0" fontId="19" fillId="0" borderId="48" xfId="0" applyFont="1" applyBorder="1"/>
    <xf numFmtId="0" fontId="0" fillId="0" borderId="47" xfId="0" applyBorder="1"/>
    <xf numFmtId="0" fontId="0" fillId="0" borderId="49" xfId="0" applyBorder="1"/>
    <xf numFmtId="0" fontId="0" fillId="0" borderId="50" xfId="0" applyBorder="1"/>
    <xf numFmtId="0" fontId="9" fillId="0" borderId="14" xfId="0" applyFont="1" applyBorder="1"/>
    <xf numFmtId="0" fontId="9" fillId="0" borderId="30" xfId="0" applyFont="1" applyBorder="1"/>
    <xf numFmtId="0" fontId="3" fillId="0" borderId="40" xfId="0" applyFont="1" applyBorder="1"/>
    <xf numFmtId="0" fontId="3" fillId="0" borderId="16" xfId="0" applyFont="1" applyBorder="1"/>
    <xf numFmtId="0" fontId="3" fillId="0" borderId="20" xfId="0" applyFont="1" applyBorder="1"/>
    <xf numFmtId="0" fontId="9" fillId="0" borderId="51" xfId="0" applyFont="1" applyBorder="1"/>
    <xf numFmtId="0" fontId="0" fillId="0" borderId="13" xfId="0" applyBorder="1"/>
    <xf numFmtId="0" fontId="9" fillId="0" borderId="52" xfId="0" applyFont="1" applyBorder="1"/>
    <xf numFmtId="0" fontId="0" fillId="0" borderId="53" xfId="0" applyBorder="1"/>
    <xf numFmtId="0" fontId="17" fillId="0" borderId="36" xfId="0" applyFont="1" applyBorder="1"/>
    <xf numFmtId="0" fontId="0" fillId="0" borderId="41" xfId="0" applyBorder="1"/>
    <xf numFmtId="0" fontId="18" fillId="0" borderId="36" xfId="0" applyFont="1" applyBorder="1"/>
    <xf numFmtId="0" fontId="19" fillId="0" borderId="51" xfId="0" applyFont="1" applyBorder="1"/>
    <xf numFmtId="0" fontId="19" fillId="0" borderId="13" xfId="0" applyFont="1" applyBorder="1"/>
    <xf numFmtId="0" fontId="19" fillId="0" borderId="52" xfId="0" applyFont="1" applyBorder="1"/>
    <xf numFmtId="0" fontId="19" fillId="0" borderId="53" xfId="0" applyFont="1" applyBorder="1"/>
    <xf numFmtId="0" fontId="20" fillId="0" borderId="36" xfId="0" applyFont="1" applyBorder="1"/>
    <xf numFmtId="0" fontId="22" fillId="0" borderId="4" xfId="0" applyFont="1" applyBorder="1"/>
    <xf numFmtId="0" fontId="22" fillId="0" borderId="2" xfId="0" applyFont="1" applyBorder="1"/>
    <xf numFmtId="0" fontId="22" fillId="0" borderId="1" xfId="0" applyFont="1" applyBorder="1"/>
    <xf numFmtId="0" fontId="22" fillId="0" borderId="9" xfId="0" applyFont="1" applyBorder="1"/>
    <xf numFmtId="0" fontId="17" fillId="0" borderId="1" xfId="0" applyFont="1" applyBorder="1"/>
    <xf numFmtId="0" fontId="17" fillId="0" borderId="6" xfId="0" applyFont="1" applyBorder="1"/>
    <xf numFmtId="2" fontId="18" fillId="0" borderId="6" xfId="0" applyNumberFormat="1" applyFont="1" applyBorder="1"/>
    <xf numFmtId="0" fontId="9" fillId="0" borderId="34" xfId="0" applyFont="1" applyBorder="1"/>
    <xf numFmtId="2" fontId="9" fillId="0" borderId="35" xfId="0" applyNumberFormat="1" applyFont="1" applyBorder="1"/>
    <xf numFmtId="0" fontId="9" fillId="0" borderId="35" xfId="0" applyFont="1" applyBorder="1"/>
    <xf numFmtId="0" fontId="0" fillId="0" borderId="31" xfId="0" applyBorder="1"/>
    <xf numFmtId="0" fontId="20" fillId="0" borderId="51" xfId="0" applyFont="1" applyBorder="1"/>
    <xf numFmtId="0" fontId="20" fillId="0" borderId="52" xfId="0" applyFont="1" applyBorder="1"/>
    <xf numFmtId="0" fontId="9" fillId="0" borderId="37" xfId="0" applyFont="1" applyBorder="1"/>
    <xf numFmtId="0" fontId="0" fillId="0" borderId="23" xfId="0" applyBorder="1"/>
    <xf numFmtId="2" fontId="20" fillId="0" borderId="6" xfId="0" applyNumberFormat="1" applyFont="1" applyBorder="1"/>
    <xf numFmtId="0" fontId="20" fillId="0" borderId="6" xfId="0" applyFont="1" applyBorder="1"/>
    <xf numFmtId="0" fontId="23" fillId="0" borderId="1" xfId="0" applyFont="1" applyBorder="1"/>
    <xf numFmtId="0" fontId="23" fillId="0" borderId="47" xfId="0" applyFont="1" applyBorder="1"/>
    <xf numFmtId="0" fontId="23" fillId="0" borderId="51" xfId="0" applyFont="1" applyBorder="1"/>
    <xf numFmtId="0" fontId="23" fillId="0" borderId="6" xfId="0" applyFont="1" applyBorder="1"/>
    <xf numFmtId="0" fontId="5" fillId="0" borderId="0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17" fillId="0" borderId="0" xfId="0" applyFont="1" applyBorder="1"/>
    <xf numFmtId="2" fontId="18" fillId="0" borderId="0" xfId="0" applyNumberFormat="1" applyFont="1" applyBorder="1"/>
    <xf numFmtId="2" fontId="20" fillId="0" borderId="0" xfId="0" applyNumberFormat="1" applyFont="1" applyBorder="1"/>
    <xf numFmtId="0" fontId="20" fillId="0" borderId="0" xfId="0" applyFont="1" applyBorder="1"/>
    <xf numFmtId="0" fontId="23" fillId="0" borderId="0" xfId="0" applyFont="1" applyBorder="1"/>
    <xf numFmtId="0" fontId="9" fillId="0" borderId="0" xfId="0" applyFont="1" applyBorder="1"/>
    <xf numFmtId="0" fontId="22" fillId="0" borderId="6" xfId="0" applyFont="1" applyBorder="1"/>
    <xf numFmtId="2" fontId="22" fillId="0" borderId="6" xfId="0" applyNumberFormat="1" applyFont="1" applyBorder="1"/>
    <xf numFmtId="0" fontId="22" fillId="0" borderId="35" xfId="0" applyFont="1" applyBorder="1"/>
    <xf numFmtId="0" fontId="1" fillId="7" borderId="3" xfId="0" applyFont="1" applyFill="1" applyBorder="1"/>
    <xf numFmtId="0" fontId="1" fillId="7" borderId="4" xfId="0" applyFont="1" applyFill="1" applyBorder="1"/>
    <xf numFmtId="0" fontId="1" fillId="7" borderId="5" xfId="0" applyFont="1" applyFill="1" applyBorder="1"/>
    <xf numFmtId="0" fontId="1" fillId="7" borderId="10" xfId="0" applyFont="1" applyFill="1" applyBorder="1"/>
    <xf numFmtId="0" fontId="1" fillId="7" borderId="11" xfId="0" applyFont="1" applyFill="1" applyBorder="1"/>
    <xf numFmtId="0" fontId="1" fillId="7" borderId="17" xfId="0" applyFont="1" applyFill="1" applyBorder="1"/>
    <xf numFmtId="0" fontId="5" fillId="7" borderId="6" xfId="0" applyFont="1" applyFill="1" applyBorder="1"/>
    <xf numFmtId="0" fontId="5" fillId="7" borderId="1" xfId="0" applyFont="1" applyFill="1" applyBorder="1"/>
    <xf numFmtId="0" fontId="5" fillId="7" borderId="7" xfId="0" applyFont="1" applyFill="1" applyBorder="1"/>
    <xf numFmtId="0" fontId="21" fillId="7" borderId="1" xfId="0" applyFont="1" applyFill="1" applyBorder="1"/>
    <xf numFmtId="0" fontId="5" fillId="7" borderId="10" xfId="0" applyFont="1" applyFill="1" applyBorder="1"/>
    <xf numFmtId="0" fontId="5" fillId="7" borderId="11" xfId="0" applyFont="1" applyFill="1" applyBorder="1"/>
    <xf numFmtId="0" fontId="5" fillId="7" borderId="28" xfId="0" applyFont="1" applyFill="1" applyBorder="1"/>
    <xf numFmtId="0" fontId="1" fillId="8" borderId="40" xfId="0" applyFont="1" applyFill="1" applyBorder="1"/>
    <xf numFmtId="0" fontId="7" fillId="8" borderId="56" xfId="0" applyFont="1" applyFill="1" applyBorder="1"/>
    <xf numFmtId="0" fontId="1" fillId="8" borderId="56" xfId="0" applyFont="1" applyFill="1" applyBorder="1"/>
    <xf numFmtId="0" fontId="24" fillId="8" borderId="16" xfId="0" applyFont="1" applyFill="1" applyBorder="1"/>
    <xf numFmtId="0" fontId="1" fillId="8" borderId="47" xfId="0" applyFont="1" applyFill="1" applyBorder="1"/>
    <xf numFmtId="0" fontId="5" fillId="8" borderId="47" xfId="0" applyFont="1" applyFill="1" applyBorder="1"/>
    <xf numFmtId="0" fontId="2" fillId="8" borderId="0" xfId="0" applyFont="1" applyFill="1" applyBorder="1"/>
    <xf numFmtId="0" fontId="12" fillId="8" borderId="54" xfId="0" applyFont="1" applyFill="1" applyBorder="1"/>
    <xf numFmtId="2" fontId="5" fillId="8" borderId="6" xfId="0" applyNumberFormat="1" applyFont="1" applyFill="1" applyBorder="1"/>
    <xf numFmtId="0" fontId="5" fillId="8" borderId="1" xfId="0" applyFont="1" applyFill="1" applyBorder="1"/>
    <xf numFmtId="2" fontId="12" fillId="8" borderId="7" xfId="0" applyNumberFormat="1" applyFont="1" applyFill="1" applyBorder="1"/>
    <xf numFmtId="0" fontId="22" fillId="8" borderId="6" xfId="0" applyFont="1" applyFill="1" applyBorder="1"/>
    <xf numFmtId="2" fontId="22" fillId="8" borderId="6" xfId="0" applyNumberFormat="1" applyFont="1" applyFill="1" applyBorder="1"/>
    <xf numFmtId="0" fontId="21" fillId="8" borderId="1" xfId="0" applyFont="1" applyFill="1" applyBorder="1"/>
    <xf numFmtId="0" fontId="23" fillId="8" borderId="6" xfId="0" applyFont="1" applyFill="1" applyBorder="1"/>
    <xf numFmtId="0" fontId="0" fillId="8" borderId="6" xfId="0" applyFill="1" applyBorder="1"/>
    <xf numFmtId="0" fontId="0" fillId="8" borderId="1" xfId="0" applyFill="1" applyBorder="1"/>
    <xf numFmtId="2" fontId="12" fillId="8" borderId="28" xfId="0" applyNumberFormat="1" applyFont="1" applyFill="1" applyBorder="1"/>
    <xf numFmtId="0" fontId="8" fillId="9" borderId="40" xfId="0" applyFont="1" applyFill="1" applyBorder="1"/>
    <xf numFmtId="0" fontId="6" fillId="9" borderId="56" xfId="0" applyFont="1" applyFill="1" applyBorder="1"/>
    <xf numFmtId="0" fontId="6" fillId="9" borderId="16" xfId="0" applyFont="1" applyFill="1" applyBorder="1"/>
    <xf numFmtId="0" fontId="6" fillId="9" borderId="26" xfId="0" applyFont="1" applyFill="1" applyBorder="1"/>
    <xf numFmtId="0" fontId="6" fillId="9" borderId="27" xfId="0" applyFont="1" applyFill="1" applyBorder="1"/>
    <xf numFmtId="0" fontId="6" fillId="9" borderId="55" xfId="0" applyFont="1" applyFill="1" applyBorder="1"/>
    <xf numFmtId="0" fontId="6" fillId="9" borderId="3" xfId="0" applyFont="1" applyFill="1" applyBorder="1"/>
    <xf numFmtId="0" fontId="6" fillId="9" borderId="4" xfId="0" applyFont="1" applyFill="1" applyBorder="1"/>
    <xf numFmtId="0" fontId="6" fillId="9" borderId="6" xfId="0" applyFont="1" applyFill="1" applyBorder="1"/>
    <xf numFmtId="0" fontId="6" fillId="9" borderId="1" xfId="0" applyFont="1" applyFill="1" applyBorder="1"/>
    <xf numFmtId="0" fontId="0" fillId="9" borderId="6" xfId="0" applyFill="1" applyBorder="1"/>
    <xf numFmtId="0" fontId="0" fillId="9" borderId="1" xfId="0" applyFill="1" applyBorder="1"/>
    <xf numFmtId="0" fontId="2" fillId="7" borderId="1" xfId="0" applyFont="1" applyFill="1" applyBorder="1"/>
    <xf numFmtId="0" fontId="0" fillId="7" borderId="1" xfId="0" applyFill="1" applyBorder="1"/>
    <xf numFmtId="2" fontId="23" fillId="8" borderId="6" xfId="0" applyNumberFormat="1" applyFont="1" applyFill="1" applyBorder="1"/>
    <xf numFmtId="0" fontId="5" fillId="7" borderId="3" xfId="0" applyFont="1" applyFill="1" applyBorder="1"/>
    <xf numFmtId="0" fontId="5" fillId="7" borderId="4" xfId="0" applyFont="1" applyFill="1" applyBorder="1"/>
    <xf numFmtId="0" fontId="5" fillId="7" borderId="5" xfId="0" applyFont="1" applyFill="1" applyBorder="1"/>
    <xf numFmtId="2" fontId="5" fillId="8" borderId="3" xfId="0" applyNumberFormat="1" applyFont="1" applyFill="1" applyBorder="1"/>
    <xf numFmtId="0" fontId="5" fillId="8" borderId="4" xfId="0" applyFont="1" applyFill="1" applyBorder="1"/>
    <xf numFmtId="0" fontId="9" fillId="9" borderId="1" xfId="0" applyFont="1" applyFill="1" applyBorder="1"/>
    <xf numFmtId="2" fontId="6" fillId="9" borderId="7" xfId="0" applyNumberFormat="1" applyFont="1" applyFill="1" applyBorder="1"/>
    <xf numFmtId="2" fontId="6" fillId="9" borderId="28" xfId="0" applyNumberFormat="1" applyFont="1" applyFill="1" applyBorder="1"/>
    <xf numFmtId="0" fontId="2" fillId="7" borderId="3" xfId="0" applyFont="1" applyFill="1" applyBorder="1"/>
    <xf numFmtId="0" fontId="2" fillId="7" borderId="4" xfId="0" applyFont="1" applyFill="1" applyBorder="1"/>
    <xf numFmtId="0" fontId="2" fillId="7" borderId="6" xfId="0" applyFont="1" applyFill="1" applyBorder="1"/>
    <xf numFmtId="0" fontId="2" fillId="7" borderId="8" xfId="0" applyFont="1" applyFill="1" applyBorder="1"/>
    <xf numFmtId="0" fontId="2" fillId="7" borderId="9" xfId="0" applyFont="1" applyFill="1" applyBorder="1"/>
    <xf numFmtId="0" fontId="23" fillId="8" borderId="8" xfId="0" applyFont="1" applyFill="1" applyBorder="1"/>
    <xf numFmtId="0" fontId="0" fillId="8" borderId="9" xfId="0" applyFill="1" applyBorder="1"/>
    <xf numFmtId="0" fontId="9" fillId="9" borderId="6" xfId="0" applyFont="1" applyFill="1" applyBorder="1"/>
    <xf numFmtId="0" fontId="0" fillId="9" borderId="8" xfId="0" applyFill="1" applyBorder="1"/>
    <xf numFmtId="0" fontId="0" fillId="9" borderId="9" xfId="0" applyFill="1" applyBorder="1"/>
    <xf numFmtId="2" fontId="22" fillId="0" borderId="3" xfId="0" applyNumberFormat="1" applyFont="1" applyBorder="1"/>
    <xf numFmtId="0" fontId="2" fillId="0" borderId="3" xfId="0" applyFont="1" applyFill="1" applyBorder="1"/>
    <xf numFmtId="165" fontId="3" fillId="10" borderId="39" xfId="0" applyNumberFormat="1" applyFont="1" applyFill="1" applyBorder="1"/>
    <xf numFmtId="0" fontId="14" fillId="10" borderId="16" xfId="0" applyFont="1" applyFill="1" applyBorder="1"/>
    <xf numFmtId="165" fontId="3" fillId="10" borderId="54" xfId="0" applyNumberFormat="1" applyFont="1" applyFill="1" applyBorder="1"/>
    <xf numFmtId="0" fontId="14" fillId="10" borderId="48" xfId="0" applyFont="1" applyFill="1" applyBorder="1"/>
    <xf numFmtId="165" fontId="5" fillId="10" borderId="3" xfId="0" applyNumberFormat="1" applyFont="1" applyFill="1" applyBorder="1"/>
    <xf numFmtId="0" fontId="0" fillId="10" borderId="5" xfId="0" applyFill="1" applyBorder="1"/>
    <xf numFmtId="165" fontId="5" fillId="10" borderId="6" xfId="0" applyNumberFormat="1" applyFont="1" applyFill="1" applyBorder="1"/>
    <xf numFmtId="0" fontId="0" fillId="10" borderId="7" xfId="0" applyFill="1" applyBorder="1"/>
    <xf numFmtId="165" fontId="5" fillId="10" borderId="8" xfId="0" applyNumberFormat="1" applyFont="1" applyFill="1" applyBorder="1"/>
    <xf numFmtId="0" fontId="0" fillId="10" borderId="28" xfId="0" applyFill="1" applyBorder="1"/>
    <xf numFmtId="0" fontId="5" fillId="7" borderId="29" xfId="0" applyFont="1" applyFill="1" applyBorder="1"/>
    <xf numFmtId="0" fontId="5" fillId="7" borderId="2" xfId="0" applyFont="1" applyFill="1" applyBorder="1"/>
    <xf numFmtId="2" fontId="12" fillId="8" borderId="57" xfId="0" applyNumberFormat="1" applyFont="1" applyFill="1" applyBorder="1"/>
    <xf numFmtId="2" fontId="6" fillId="9" borderId="57" xfId="0" applyNumberFormat="1" applyFont="1" applyFill="1" applyBorder="1"/>
    <xf numFmtId="165" fontId="5" fillId="10" borderId="29" xfId="0" applyNumberFormat="1" applyFont="1" applyFill="1" applyBorder="1"/>
    <xf numFmtId="0" fontId="0" fillId="10" borderId="57" xfId="0" applyFill="1" applyBorder="1"/>
    <xf numFmtId="0" fontId="25" fillId="0" borderId="6" xfId="0" applyFont="1" applyBorder="1"/>
    <xf numFmtId="0" fontId="25" fillId="0" borderId="47" xfId="0" applyFont="1" applyBorder="1"/>
    <xf numFmtId="0" fontId="26" fillId="0" borderId="1" xfId="0" applyFont="1" applyBorder="1"/>
    <xf numFmtId="0" fontId="26" fillId="0" borderId="47" xfId="0" applyFont="1" applyBorder="1"/>
    <xf numFmtId="0" fontId="26" fillId="0" borderId="6" xfId="0" applyFont="1" applyBorder="1"/>
    <xf numFmtId="0" fontId="0" fillId="0" borderId="25" xfId="0" applyBorder="1"/>
    <xf numFmtId="0" fontId="0" fillId="0" borderId="11" xfId="0" applyBorder="1"/>
    <xf numFmtId="0" fontId="20" fillId="0" borderId="15" xfId="0" applyFont="1" applyBorder="1"/>
    <xf numFmtId="0" fontId="0" fillId="0" borderId="42" xfId="0" applyBorder="1"/>
    <xf numFmtId="0" fontId="0" fillId="0" borderId="15" xfId="0" applyBorder="1"/>
    <xf numFmtId="0" fontId="28" fillId="0" borderId="6" xfId="0" applyFont="1" applyBorder="1"/>
    <xf numFmtId="0" fontId="28" fillId="0" borderId="10" xfId="0" applyFont="1" applyBorder="1"/>
    <xf numFmtId="0" fontId="28" fillId="0" borderId="25" xfId="0" applyFont="1" applyBorder="1"/>
    <xf numFmtId="0" fontId="28" fillId="0" borderId="47" xfId="0" applyFont="1" applyBorder="1"/>
    <xf numFmtId="2" fontId="28" fillId="0" borderId="10" xfId="0" applyNumberFormat="1" applyFont="1" applyBorder="1"/>
    <xf numFmtId="2" fontId="28" fillId="0" borderId="6" xfId="0" applyNumberFormat="1" applyFont="1" applyBorder="1"/>
    <xf numFmtId="0" fontId="29" fillId="0" borderId="11" xfId="0" applyFont="1" applyBorder="1"/>
    <xf numFmtId="0" fontId="29" fillId="0" borderId="9" xfId="0" applyFont="1" applyBorder="1"/>
    <xf numFmtId="166" fontId="29" fillId="0" borderId="47" xfId="0" applyNumberFormat="1" applyFont="1" applyBorder="1"/>
    <xf numFmtId="0" fontId="29" fillId="0" borderId="25" xfId="0" applyFont="1" applyBorder="1"/>
    <xf numFmtId="0" fontId="27" fillId="0" borderId="15" xfId="0" applyFont="1" applyBorder="1"/>
    <xf numFmtId="166" fontId="27" fillId="0" borderId="47" xfId="0" applyNumberFormat="1" applyFont="1" applyBorder="1"/>
    <xf numFmtId="2" fontId="27" fillId="0" borderId="15" xfId="0" applyNumberFormat="1" applyFont="1" applyBorder="1"/>
    <xf numFmtId="0" fontId="27" fillId="0" borderId="30" xfId="0" applyFont="1" applyBorder="1"/>
    <xf numFmtId="2" fontId="11" fillId="0" borderId="10" xfId="0" applyNumberFormat="1" applyFont="1" applyBorder="1"/>
    <xf numFmtId="0" fontId="5" fillId="7" borderId="14" xfId="0" applyFont="1" applyFill="1" applyBorder="1"/>
    <xf numFmtId="0" fontId="5" fillId="7" borderId="31" xfId="0" applyFont="1" applyFill="1" applyBorder="1"/>
    <xf numFmtId="0" fontId="5" fillId="7" borderId="30" xfId="0" applyFont="1" applyFill="1" applyBorder="1"/>
    <xf numFmtId="0" fontId="5" fillId="7" borderId="15" xfId="0" applyFont="1" applyFill="1" applyBorder="1"/>
    <xf numFmtId="0" fontId="23" fillId="8" borderId="29" xfId="0" applyFont="1" applyFill="1" applyBorder="1"/>
    <xf numFmtId="0" fontId="0" fillId="8" borderId="2" xfId="0" applyFill="1" applyBorder="1"/>
    <xf numFmtId="2" fontId="5" fillId="8" borderId="8" xfId="0" applyNumberFormat="1" applyFont="1" applyFill="1" applyBorder="1"/>
    <xf numFmtId="0" fontId="5" fillId="8" borderId="9" xfId="0" applyFont="1" applyFill="1" applyBorder="1"/>
    <xf numFmtId="2" fontId="12" fillId="8" borderId="14" xfId="0" applyNumberFormat="1" applyFont="1" applyFill="1" applyBorder="1"/>
    <xf numFmtId="2" fontId="12" fillId="8" borderId="30" xfId="0" applyNumberFormat="1" applyFont="1" applyFill="1" applyBorder="1"/>
    <xf numFmtId="2" fontId="12" fillId="8" borderId="22" xfId="0" applyNumberFormat="1" applyFont="1" applyFill="1" applyBorder="1"/>
    <xf numFmtId="0" fontId="9" fillId="9" borderId="29" xfId="0" applyFont="1" applyFill="1" applyBorder="1"/>
    <xf numFmtId="0" fontId="9" fillId="9" borderId="2" xfId="0" applyFont="1" applyFill="1" applyBorder="1"/>
    <xf numFmtId="0" fontId="6" fillId="9" borderId="8" xfId="0" applyFont="1" applyFill="1" applyBorder="1"/>
    <xf numFmtId="0" fontId="6" fillId="9" borderId="9" xfId="0" applyFont="1" applyFill="1" applyBorder="1"/>
    <xf numFmtId="2" fontId="6" fillId="9" borderId="14" xfId="0" applyNumberFormat="1" applyFont="1" applyFill="1" applyBorder="1"/>
    <xf numFmtId="2" fontId="6" fillId="9" borderId="30" xfId="0" applyNumberFormat="1" applyFont="1" applyFill="1" applyBorder="1"/>
    <xf numFmtId="2" fontId="6" fillId="9" borderId="22" xfId="0" applyNumberFormat="1" applyFont="1" applyFill="1" applyBorder="1"/>
    <xf numFmtId="0" fontId="2" fillId="7" borderId="29" xfId="0" applyFont="1" applyFill="1" applyBorder="1"/>
    <xf numFmtId="0" fontId="2" fillId="7" borderId="2" xfId="0" applyFont="1" applyFill="1" applyBorder="1"/>
    <xf numFmtId="0" fontId="5" fillId="7" borderId="57" xfId="0" applyFont="1" applyFill="1" applyBorder="1"/>
    <xf numFmtId="0" fontId="5" fillId="0" borderId="29" xfId="0" applyFont="1" applyBorder="1"/>
    <xf numFmtId="0" fontId="5" fillId="0" borderId="57" xfId="0" applyFont="1" applyBorder="1"/>
    <xf numFmtId="0" fontId="5" fillId="0" borderId="18" xfId="0" applyFont="1" applyBorder="1"/>
    <xf numFmtId="0" fontId="5" fillId="0" borderId="19" xfId="0" applyFont="1" applyBorder="1"/>
    <xf numFmtId="0" fontId="22" fillId="0" borderId="19" xfId="0" applyFont="1" applyBorder="1"/>
    <xf numFmtId="0" fontId="5" fillId="0" borderId="21" xfId="0" applyFont="1" applyBorder="1"/>
    <xf numFmtId="0" fontId="5" fillId="0" borderId="11" xfId="0" applyFont="1" applyBorder="1"/>
    <xf numFmtId="0" fontId="22" fillId="0" borderId="11" xfId="0" applyFont="1" applyBorder="1"/>
    <xf numFmtId="2" fontId="22" fillId="0" borderId="1" xfId="0" applyNumberFormat="1" applyFont="1" applyBorder="1"/>
    <xf numFmtId="0" fontId="2" fillId="0" borderId="3" xfId="0" applyFont="1" applyBorder="1"/>
  </cellXfs>
  <cellStyles count="1">
    <cellStyle name="Normal" xfId="0" builtinId="0"/>
  </cellStyles>
  <dxfs count="11"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CCECFF"/>
      <color rgb="FFFF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35"/>
  <sheetViews>
    <sheetView tabSelected="1" workbookViewId="0">
      <pane xSplit="5" ySplit="6" topLeftCell="F7" activePane="bottomRight" state="frozen"/>
      <selection pane="topRight" activeCell="E1" sqref="E1"/>
      <selection pane="bottomLeft" activeCell="A6" sqref="A6"/>
      <selection pane="bottomRight" activeCell="D30" sqref="D30"/>
    </sheetView>
  </sheetViews>
  <sheetFormatPr defaultRowHeight="15" x14ac:dyDescent="0.25"/>
  <cols>
    <col min="1" max="1" width="9.5703125" customWidth="1"/>
    <col min="2" max="2" width="3.42578125" customWidth="1"/>
    <col min="3" max="3" width="4" hidden="1" customWidth="1"/>
    <col min="4" max="4" width="7.5703125" customWidth="1"/>
    <col min="5" max="5" width="2.28515625" customWidth="1"/>
    <col min="6" max="6" width="3.7109375" style="23" customWidth="1"/>
    <col min="7" max="7" width="3.7109375" customWidth="1"/>
    <col min="8" max="9" width="3.7109375" style="23" customWidth="1"/>
    <col min="10" max="10" width="3.7109375" customWidth="1"/>
    <col min="11" max="11" width="3.7109375" style="12" customWidth="1"/>
    <col min="12" max="13" width="3.7109375" style="21" customWidth="1"/>
    <col min="14" max="14" width="4.42578125" style="21" customWidth="1"/>
    <col min="15" max="15" width="4.85546875" style="21" customWidth="1"/>
    <col min="16" max="17" width="3.7109375" style="21" customWidth="1"/>
    <col min="18" max="19" width="3.7109375" customWidth="1"/>
    <col min="20" max="20" width="4.5703125" style="12" customWidth="1"/>
    <col min="21" max="23" width="3.7109375" customWidth="1"/>
    <col min="24" max="24" width="5.5703125" customWidth="1"/>
    <col min="25" max="25" width="0" hidden="1" customWidth="1"/>
    <col min="26" max="26" width="8.5703125" style="31" hidden="1" customWidth="1"/>
    <col min="27" max="27" width="1.42578125" style="31" hidden="1" customWidth="1"/>
    <col min="28" max="31" width="0" hidden="1" customWidth="1"/>
  </cols>
  <sheetData>
    <row r="1" spans="1:40" s="1" customFormat="1" ht="83.25" customHeight="1" x14ac:dyDescent="0.25">
      <c r="A1" s="18" t="s">
        <v>57</v>
      </c>
      <c r="B1" s="3" t="s">
        <v>2</v>
      </c>
      <c r="C1" s="3"/>
      <c r="D1" s="155" t="s">
        <v>105</v>
      </c>
      <c r="E1" s="15"/>
      <c r="F1" s="65" t="s">
        <v>61</v>
      </c>
      <c r="G1" s="65" t="s">
        <v>15</v>
      </c>
      <c r="H1" s="72" t="s">
        <v>83</v>
      </c>
      <c r="I1" s="73" t="s">
        <v>41</v>
      </c>
      <c r="J1" s="40" t="s">
        <v>47</v>
      </c>
      <c r="K1" s="73" t="s">
        <v>42</v>
      </c>
      <c r="L1" s="74" t="s">
        <v>12</v>
      </c>
      <c r="M1" s="72" t="s">
        <v>84</v>
      </c>
      <c r="N1" s="73" t="s">
        <v>43</v>
      </c>
      <c r="O1" s="40" t="s">
        <v>16</v>
      </c>
      <c r="P1" s="74" t="s">
        <v>13</v>
      </c>
      <c r="Q1" s="73" t="s">
        <v>44</v>
      </c>
      <c r="R1" s="73" t="s">
        <v>45</v>
      </c>
      <c r="S1" s="43" t="s">
        <v>67</v>
      </c>
      <c r="T1" s="75" t="s">
        <v>14</v>
      </c>
      <c r="U1" s="46" t="s">
        <v>46</v>
      </c>
      <c r="V1" s="76" t="s">
        <v>85</v>
      </c>
      <c r="W1" s="76" t="s">
        <v>86</v>
      </c>
      <c r="X1" s="16" t="s">
        <v>8</v>
      </c>
      <c r="Y1" s="19"/>
      <c r="Z1" s="30"/>
      <c r="AA1" s="30"/>
    </row>
    <row r="2" spans="1:40" ht="12" customHeight="1" thickBot="1" x14ac:dyDescent="0.3">
      <c r="A2" s="24" t="s">
        <v>58</v>
      </c>
      <c r="B2" s="4" t="s">
        <v>7</v>
      </c>
      <c r="C2" s="4"/>
      <c r="D2" s="154"/>
      <c r="E2" s="25"/>
      <c r="F2" s="66" t="s">
        <v>5</v>
      </c>
      <c r="G2" s="66" t="s">
        <v>5</v>
      </c>
      <c r="H2" s="77" t="s">
        <v>3</v>
      </c>
      <c r="I2" s="78" t="s">
        <v>6</v>
      </c>
      <c r="J2" s="41" t="s">
        <v>6</v>
      </c>
      <c r="K2" s="78" t="s">
        <v>6</v>
      </c>
      <c r="L2" s="79" t="s">
        <v>6</v>
      </c>
      <c r="M2" s="77" t="s">
        <v>3</v>
      </c>
      <c r="N2" s="78" t="s">
        <v>6</v>
      </c>
      <c r="O2" s="41" t="s">
        <v>11</v>
      </c>
      <c r="P2" s="79" t="s">
        <v>4</v>
      </c>
      <c r="Q2" s="78" t="s">
        <v>6</v>
      </c>
      <c r="R2" s="78" t="s">
        <v>6</v>
      </c>
      <c r="S2" s="44" t="s">
        <v>6</v>
      </c>
      <c r="T2" s="80" t="s">
        <v>5</v>
      </c>
      <c r="U2" s="47" t="s">
        <v>6</v>
      </c>
      <c r="V2" s="81" t="s">
        <v>3</v>
      </c>
      <c r="W2" s="81" t="s">
        <v>3</v>
      </c>
      <c r="X2" s="26"/>
    </row>
    <row r="3" spans="1:40" s="1" customFormat="1" ht="42" customHeight="1" thickBot="1" x14ac:dyDescent="0.25">
      <c r="A3" s="32"/>
      <c r="B3" s="33" t="s">
        <v>0</v>
      </c>
      <c r="C3" s="33"/>
      <c r="D3" s="34"/>
      <c r="E3" s="34"/>
      <c r="F3" s="67">
        <v>42757</v>
      </c>
      <c r="G3" s="67">
        <v>42778</v>
      </c>
      <c r="H3" s="82">
        <v>42469</v>
      </c>
      <c r="I3" s="83">
        <v>41375</v>
      </c>
      <c r="J3" s="42">
        <v>41752</v>
      </c>
      <c r="K3" s="83">
        <v>41768</v>
      </c>
      <c r="L3" s="84">
        <v>41421</v>
      </c>
      <c r="M3" s="82">
        <v>42525</v>
      </c>
      <c r="N3" s="83">
        <v>41796</v>
      </c>
      <c r="O3" s="42">
        <v>42535</v>
      </c>
      <c r="P3" s="84">
        <v>42197</v>
      </c>
      <c r="Q3" s="83">
        <v>41473</v>
      </c>
      <c r="R3" s="83">
        <v>41859</v>
      </c>
      <c r="S3" s="45">
        <v>42637</v>
      </c>
      <c r="T3" s="85">
        <v>42278</v>
      </c>
      <c r="U3" s="48">
        <v>41934</v>
      </c>
      <c r="V3" s="86">
        <v>42679</v>
      </c>
      <c r="W3" s="86"/>
      <c r="X3" s="22"/>
      <c r="Z3" s="29" t="s">
        <v>63</v>
      </c>
      <c r="AA3" s="30"/>
      <c r="AB3" s="29" t="s">
        <v>65</v>
      </c>
      <c r="AC3" s="29" t="s">
        <v>64</v>
      </c>
    </row>
    <row r="4" spans="1:40" s="1" customFormat="1" ht="20.100000000000001" customHeight="1" thickBot="1" x14ac:dyDescent="0.25">
      <c r="A4" s="69" t="s">
        <v>78</v>
      </c>
      <c r="B4" s="33"/>
      <c r="C4" s="33"/>
      <c r="D4" s="34"/>
      <c r="E4" s="34" t="s">
        <v>4</v>
      </c>
      <c r="F4" s="68">
        <v>1</v>
      </c>
      <c r="G4" s="68">
        <v>2</v>
      </c>
      <c r="H4" s="87">
        <v>3</v>
      </c>
      <c r="I4" s="88">
        <v>4</v>
      </c>
      <c r="J4" s="49">
        <v>5</v>
      </c>
      <c r="K4" s="88">
        <v>6</v>
      </c>
      <c r="L4" s="89">
        <v>7</v>
      </c>
      <c r="M4" s="87">
        <v>8</v>
      </c>
      <c r="N4" s="88">
        <v>9</v>
      </c>
      <c r="O4" s="49">
        <v>10</v>
      </c>
      <c r="P4" s="89">
        <v>12</v>
      </c>
      <c r="Q4" s="88">
        <v>11</v>
      </c>
      <c r="R4" s="88">
        <v>13</v>
      </c>
      <c r="S4" s="50">
        <v>14</v>
      </c>
      <c r="T4" s="90">
        <v>15</v>
      </c>
      <c r="U4" s="51">
        <v>16</v>
      </c>
      <c r="V4" s="91">
        <v>17</v>
      </c>
      <c r="W4" s="91">
        <v>18</v>
      </c>
      <c r="X4" s="52"/>
      <c r="Z4" s="29"/>
      <c r="AA4" s="30"/>
      <c r="AB4" s="29"/>
      <c r="AC4" s="29"/>
    </row>
    <row r="5" spans="1:40" s="1" customFormat="1" ht="20.100000000000001" customHeight="1" x14ac:dyDescent="0.2">
      <c r="A5" s="69" t="s">
        <v>1</v>
      </c>
      <c r="B5" s="33"/>
      <c r="C5" s="33"/>
      <c r="D5" s="34"/>
      <c r="E5" s="34" t="s">
        <v>6</v>
      </c>
      <c r="F5" s="92">
        <v>5</v>
      </c>
      <c r="G5" s="92">
        <v>5</v>
      </c>
      <c r="H5" s="92">
        <v>6.21</v>
      </c>
      <c r="I5" s="92">
        <v>5</v>
      </c>
      <c r="J5" s="92">
        <v>4.2</v>
      </c>
      <c r="K5" s="92">
        <v>5</v>
      </c>
      <c r="L5" s="92">
        <v>4.2</v>
      </c>
      <c r="M5" s="92">
        <v>13.1</v>
      </c>
      <c r="N5" s="92">
        <v>5</v>
      </c>
      <c r="O5" s="93">
        <v>6.21</v>
      </c>
      <c r="P5" s="92">
        <v>5.8</v>
      </c>
      <c r="Q5" s="92">
        <v>5</v>
      </c>
      <c r="R5" s="92">
        <v>5</v>
      </c>
      <c r="S5" s="94"/>
      <c r="T5" s="94">
        <v>5</v>
      </c>
      <c r="U5" s="95">
        <v>8.4</v>
      </c>
      <c r="V5" s="96">
        <v>10</v>
      </c>
      <c r="W5" s="96">
        <v>3.1</v>
      </c>
      <c r="X5" s="52"/>
      <c r="Z5" s="29"/>
      <c r="AA5" s="30"/>
      <c r="AB5" s="29"/>
      <c r="AC5" s="29"/>
    </row>
    <row r="6" spans="1:40" s="1" customFormat="1" ht="11.25" customHeight="1" thickBot="1" x14ac:dyDescent="0.25">
      <c r="A6" s="35" t="s">
        <v>10</v>
      </c>
      <c r="B6" s="36"/>
      <c r="C6" s="36" t="s">
        <v>49</v>
      </c>
      <c r="D6" s="37"/>
      <c r="E6" s="37"/>
      <c r="F6" s="38">
        <v>5</v>
      </c>
      <c r="G6" s="38">
        <v>6</v>
      </c>
      <c r="H6" s="38">
        <v>7</v>
      </c>
      <c r="I6" s="38">
        <v>4</v>
      </c>
      <c r="J6" s="38">
        <v>8</v>
      </c>
      <c r="K6" s="38">
        <v>9</v>
      </c>
      <c r="L6" s="38">
        <v>10</v>
      </c>
      <c r="M6" s="38">
        <v>11</v>
      </c>
      <c r="N6" s="38">
        <v>12</v>
      </c>
      <c r="O6" s="38">
        <v>15</v>
      </c>
      <c r="P6" s="38">
        <v>13</v>
      </c>
      <c r="Q6" s="38">
        <v>14</v>
      </c>
      <c r="R6" s="38">
        <v>17</v>
      </c>
      <c r="S6" s="38"/>
      <c r="T6" s="38">
        <v>18</v>
      </c>
      <c r="U6" s="38">
        <v>19</v>
      </c>
      <c r="V6" s="38">
        <v>20</v>
      </c>
      <c r="W6" s="38">
        <v>21</v>
      </c>
      <c r="X6" s="39" t="s">
        <v>9</v>
      </c>
      <c r="Z6" s="30"/>
      <c r="AA6" s="30"/>
    </row>
    <row r="7" spans="1:40" s="6" customFormat="1" ht="12.95" customHeight="1" x14ac:dyDescent="0.2">
      <c r="A7" s="56" t="s">
        <v>27</v>
      </c>
      <c r="B7" s="5"/>
      <c r="C7" s="5" t="s">
        <v>50</v>
      </c>
      <c r="D7" s="180">
        <v>40.43</v>
      </c>
      <c r="E7" s="5" t="s">
        <v>4</v>
      </c>
      <c r="F7" s="5">
        <v>12</v>
      </c>
      <c r="G7" s="5">
        <v>15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7">
        <f>SUM(F7:W7)</f>
        <v>27</v>
      </c>
      <c r="Z7" s="27" t="str">
        <f>CONCATENATE(TRUNC(AA7),"m ",FIXED(((AA7)-TRUNC(AA7))*60,0),"s")</f>
        <v>39m 10s</v>
      </c>
      <c r="AA7" s="27">
        <v>39.17</v>
      </c>
      <c r="AB7" s="27">
        <f>COUNT(F7:W7)</f>
        <v>2</v>
      </c>
      <c r="AC7" s="28">
        <f>IF(AB7=0,0,IF(AB7=1,AVERAGE(LARGE(F7:W7,1)),IF(AB7=2,AVERAGE(LARGE(F7:W7,1),LARGE(F7:W7,2)),IF(AB7=3,AVERAGE(LARGE(F7:W7,1),LARGE(F7:W7,2),LARGE(F7:W7,3)),IF(AB7=4,AVERAGE(LARGE(F7:W7,1),LARGE(F7:W7,2),LARGE(F7:W7,3),LARGE(F7:W7,4)),IF(AB7=5,AVERAGE(LARGE(F7:W7,1),LARGE(F7:W7,2),LARGE(F7:W7,3),LARGE(F7:W7,4),LARGE(F7:W7,5)),IF(AB7=6,AVERAGE(LARGE(F7:W7,1),LARGE(F7:W7,2),LARGE(F7:W7,3),LARGE(F7:W7,4),LARGE(F7:W7,5),LARGE(F7:W7,6)),IF(AB7=7,AVERAGE(LARGE(F7:W7,1),LARGE(F7:W7,2),LARGE(F7:W7,3),LARGE(F7:W7,4),LARGE(F7:W7,5),LARGE(F7:W7,6),LARGE(F7:W7,7)),IF(AB7=8,AVERAGE(LARGE(F7:W7,1),LARGE(F7:W7,2),LARGE(F7:W7,3),LARGE(F7:W7,4),LARGE(F7:W7,5),LARGE(F7:W7,6),LARGE(F7:W7,7),LARGE(F7:W7,8)),IF(AB7=9,AVERAGE(LARGE(F7:W7,1),LARGE(F7:W7,2),LARGE(F7:W7,3),LARGE(F7:W7,4),LARGE(F7:W7,5),LARGE(F7:W7,6),LARGE(F7:W7,7),LARGE(F7:W7,8),LARGE(F7:W7,9)),IF(AB7&gt;9,AVERAGE(LARGE(F7:W7,1),LARGE(F7:W7,2),LARGE(F7:W7,3),LARGE(F7:W7,4),LARGE(F7:W7,5),LARGE(F7:W7,6),LARGE(F7:W7,7),LARGE(F7:W7,8),LARGE(F7:W7,9),LARGE(F7:W7,10)))))))))))))</f>
        <v>13.5</v>
      </c>
    </row>
    <row r="8" spans="1:40" s="6" customFormat="1" ht="12.95" customHeight="1" x14ac:dyDescent="0.2">
      <c r="A8" s="7" t="s">
        <v>81</v>
      </c>
      <c r="B8" s="8" t="s">
        <v>40</v>
      </c>
      <c r="C8" s="14" t="s">
        <v>51</v>
      </c>
      <c r="D8" s="181">
        <v>45.17</v>
      </c>
      <c r="E8" s="14" t="s">
        <v>4</v>
      </c>
      <c r="F8" s="14">
        <v>11</v>
      </c>
      <c r="G8" s="14">
        <v>14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7">
        <f>SUM(F8:W8)</f>
        <v>25</v>
      </c>
      <c r="Z8" s="27" t="str">
        <f>CONCATENATE(TRUNC(AA8),"m ",FIXED(((AA8)-TRUNC(AA8))*60,0),"s")</f>
        <v>39m 27s</v>
      </c>
      <c r="AA8" s="27">
        <v>39.450000000000003</v>
      </c>
      <c r="AB8" s="27">
        <f>COUNT(F8:W8)</f>
        <v>2</v>
      </c>
      <c r="AC8" s="28">
        <f>IF(AB8=0,0,IF(AB8=1,AVERAGE(LARGE(F8:W8,1)),IF(AB8=2,AVERAGE(LARGE(F8:W8,1),LARGE(F8:W8,2)),IF(AB8=3,AVERAGE(LARGE(F8:W8,1),LARGE(F8:W8,2),LARGE(F8:W8,3)),IF(AB8=4,AVERAGE(LARGE(F8:W8,1),LARGE(F8:W8,2),LARGE(F8:W8,3),LARGE(F8:W8,4)),IF(AB8=5,AVERAGE(LARGE(F8:W8,1),LARGE(F8:W8,2),LARGE(F8:W8,3),LARGE(F8:W8,4),LARGE(F8:W8,5)),IF(AB8=6,AVERAGE(LARGE(F8:W8,1),LARGE(F8:W8,2),LARGE(F8:W8,3),LARGE(F8:W8,4),LARGE(F8:W8,5),LARGE(F8:W8,6)),IF(AB8=7,AVERAGE(LARGE(F8:W8,1),LARGE(F8:W8,2),LARGE(F8:W8,3),LARGE(F8:W8,4),LARGE(F8:W8,5),LARGE(F8:W8,6),LARGE(F8:W8,7)),IF(AB8=8,AVERAGE(LARGE(F8:W8,1),LARGE(F8:W8,2),LARGE(F8:W8,3),LARGE(F8:W8,4),LARGE(F8:W8,5),LARGE(F8:W8,6),LARGE(F8:W8,7),LARGE(F8:W8,8)),IF(AB8=9,AVERAGE(LARGE(F8:W8,1),LARGE(F8:W8,2),LARGE(F8:W8,3),LARGE(F8:W8,4),LARGE(F8:W8,5),LARGE(F8:W8,6),LARGE(F8:W8,7),LARGE(F8:W8,8),LARGE(F8:W8,9)),IF(AB8&gt;9,AVERAGE(LARGE(F8:W8,1),LARGE(F8:W8,2),LARGE(F8:W8,3),LARGE(F8:W8,4),LARGE(F8:W8,5),LARGE(F8:W8,6),LARGE(F8:W8,7),LARGE(F8:W8,8),LARGE(F8:W8,9),LARGE(F8:W8,10)))))))))))))</f>
        <v>12.5</v>
      </c>
    </row>
    <row r="9" spans="1:40" s="6" customFormat="1" ht="12.95" customHeight="1" x14ac:dyDescent="0.2">
      <c r="A9" s="7" t="s">
        <v>80</v>
      </c>
      <c r="B9" s="8"/>
      <c r="C9" s="14"/>
      <c r="D9" s="181">
        <v>45.19</v>
      </c>
      <c r="E9" s="14" t="s">
        <v>4</v>
      </c>
      <c r="F9" s="14">
        <v>15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7">
        <f>SUM(F9:W9)</f>
        <v>15</v>
      </c>
      <c r="Z9" s="27"/>
      <c r="AA9" s="27"/>
      <c r="AB9" s="27"/>
      <c r="AC9" s="28"/>
    </row>
    <row r="10" spans="1:40" s="6" customFormat="1" ht="12.95" customHeight="1" x14ac:dyDescent="0.2">
      <c r="A10" s="7" t="s">
        <v>70</v>
      </c>
      <c r="B10" s="8"/>
      <c r="C10" s="14"/>
      <c r="D10" s="181">
        <v>46.05</v>
      </c>
      <c r="E10" s="14" t="s">
        <v>4</v>
      </c>
      <c r="F10" s="14">
        <v>14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7">
        <f>SUM(F10:W10)</f>
        <v>14</v>
      </c>
      <c r="Z10" s="27"/>
      <c r="AA10" s="27"/>
      <c r="AB10" s="27"/>
      <c r="AC10" s="28"/>
    </row>
    <row r="11" spans="1:40" s="6" customFormat="1" ht="12.95" customHeight="1" x14ac:dyDescent="0.2">
      <c r="A11" s="7" t="s">
        <v>74</v>
      </c>
      <c r="B11" s="8"/>
      <c r="C11" s="8"/>
      <c r="D11" s="182">
        <v>47.57</v>
      </c>
      <c r="E11" s="8" t="s">
        <v>4</v>
      </c>
      <c r="F11" s="8"/>
      <c r="G11" s="8">
        <v>13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17">
        <f>SUM(F11:W11)</f>
        <v>13</v>
      </c>
      <c r="Z11" s="27"/>
      <c r="AA11" s="27"/>
      <c r="AB11" s="27"/>
      <c r="AC11" s="28"/>
    </row>
    <row r="12" spans="1:40" s="6" customFormat="1" ht="12.95" customHeight="1" x14ac:dyDescent="0.2">
      <c r="A12" s="7" t="s">
        <v>31</v>
      </c>
      <c r="B12" s="8"/>
      <c r="C12" s="8"/>
      <c r="D12" s="182">
        <v>45.49</v>
      </c>
      <c r="E12" s="8" t="s">
        <v>4</v>
      </c>
      <c r="F12" s="8">
        <v>13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17">
        <f>SUM(F12:W12)</f>
        <v>13</v>
      </c>
      <c r="Z12" s="27" t="str">
        <f>CONCATENATE(TRUNC(AA12),"m ",FIXED(((AA12)-TRUNC(AA12))*60,0),"s")</f>
        <v>40m 10s</v>
      </c>
      <c r="AA12" s="27">
        <v>40.17</v>
      </c>
      <c r="AB12" s="27">
        <f>COUNT(F12:W12)</f>
        <v>1</v>
      </c>
      <c r="AC12" s="28">
        <f>IF(AB12=0,0,IF(AB12=1,AVERAGE(LARGE(F12:W12,1)),IF(AB12=2,AVERAGE(LARGE(F12:W12,1),LARGE(F12:W12,2)),IF(AB12=3,AVERAGE(LARGE(F12:W12,1),LARGE(F12:W12,2),LARGE(F12:W12,3)),IF(AB12=4,AVERAGE(LARGE(F12:W12,1),LARGE(F12:W12,2),LARGE(F12:W12,3),LARGE(F12:W12,4)),IF(AB12=5,AVERAGE(LARGE(F12:W12,1),LARGE(F12:W12,2),LARGE(F12:W12,3),LARGE(F12:W12,4),LARGE(F12:W12,5)),IF(AB12=6,AVERAGE(LARGE(F12:W12,1),LARGE(F12:W12,2),LARGE(F12:W12,3),LARGE(F12:W12,4),LARGE(F12:W12,5),LARGE(F12:W12,6)),IF(AB12=7,AVERAGE(LARGE(F12:W12,1),LARGE(F12:W12,2),LARGE(F12:W12,3),LARGE(F12:W12,4),LARGE(F12:W12,5),LARGE(F12:W12,6),LARGE(F12:W12,7)),IF(AB12=8,AVERAGE(LARGE(F12:W12,1),LARGE(F12:W12,2),LARGE(F12:W12,3),LARGE(F12:W12,4),LARGE(F12:W12,5),LARGE(F12:W12,6),LARGE(F12:W12,7),LARGE(F12:W12,8)),IF(AB12=9,AVERAGE(LARGE(F12:W12,1),LARGE(F12:W12,2),LARGE(F12:W12,3),LARGE(F12:W12,4),LARGE(F12:W12,5),LARGE(F12:W12,6),LARGE(F12:W12,7),LARGE(F12:W12,8),LARGE(F12:W12,9)),IF(AB12&gt;9,AVERAGE(LARGE(F12:W12,1),LARGE(F12:W12,2),LARGE(F12:W12,3),LARGE(F12:W12,4),LARGE(F12:W12,5),LARGE(F12:W12,6),LARGE(F12:W12,7),LARGE(F12:W12,8),LARGE(F12:W12,9),LARGE(F12:W12,10)))))))))))))</f>
        <v>13</v>
      </c>
    </row>
    <row r="13" spans="1:40" s="6" customFormat="1" ht="12.95" customHeight="1" x14ac:dyDescent="0.2">
      <c r="A13" s="7" t="s">
        <v>34</v>
      </c>
      <c r="B13" s="8" t="s">
        <v>6</v>
      </c>
      <c r="C13" s="8"/>
      <c r="D13" s="182">
        <v>48.23</v>
      </c>
      <c r="E13" s="8" t="s">
        <v>4</v>
      </c>
      <c r="F13" s="8"/>
      <c r="G13" s="8">
        <v>12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17">
        <f>SUM(F13:W13)</f>
        <v>12</v>
      </c>
      <c r="Z13" s="27"/>
      <c r="AA13" s="27"/>
      <c r="AB13" s="27"/>
      <c r="AC13" s="28"/>
    </row>
    <row r="14" spans="1:40" s="6" customFormat="1" ht="12.95" customHeight="1" thickBot="1" x14ac:dyDescent="0.25">
      <c r="A14" s="58" t="s">
        <v>71</v>
      </c>
      <c r="B14" s="9" t="s">
        <v>79</v>
      </c>
      <c r="C14" s="9"/>
      <c r="D14" s="183">
        <v>48.44</v>
      </c>
      <c r="E14" s="9" t="s">
        <v>4</v>
      </c>
      <c r="F14" s="9">
        <v>10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59">
        <f>SUM(F14:W14)</f>
        <v>10</v>
      </c>
      <c r="Z14" s="27"/>
      <c r="AA14" s="27"/>
      <c r="AB14" s="27"/>
      <c r="AC14" s="28"/>
      <c r="AI14" s="201"/>
      <c r="AJ14" s="201"/>
      <c r="AK14" s="201"/>
    </row>
    <row r="15" spans="1:40" s="6" customFormat="1" ht="12.95" customHeight="1" x14ac:dyDescent="0.25">
      <c r="A15" s="278" t="s">
        <v>66</v>
      </c>
      <c r="B15" s="115"/>
      <c r="C15" s="11" t="s">
        <v>52</v>
      </c>
      <c r="D15" s="277">
        <v>36.299999999999997</v>
      </c>
      <c r="E15" s="5" t="s">
        <v>6</v>
      </c>
      <c r="F15" s="5">
        <v>15</v>
      </c>
      <c r="G15" s="5">
        <v>14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64"/>
      <c r="W15" s="64"/>
      <c r="X15" s="57">
        <f>SUM(F15:W15)</f>
        <v>29</v>
      </c>
      <c r="Y15" s="1"/>
      <c r="Z15" s="30"/>
      <c r="AA15" s="30"/>
      <c r="AB15" s="27">
        <f>COUNT(F15:W15)</f>
        <v>2</v>
      </c>
      <c r="AC15" s="28">
        <f>IF(AB15=0,0,IF(AB15=1,AVERAGE(LARGE(F15:W15,1)),IF(AB15=2,AVERAGE(LARGE(F15:W15,1),LARGE(F15:W15,2)),IF(AB15=3,AVERAGE(LARGE(F15:W15,1),LARGE(F15:W15,2),LARGE(F15:W15,3)),IF(AB15=4,AVERAGE(LARGE(F15:W15,1),LARGE(F15:W15,2),LARGE(F15:W15,3),LARGE(F15:W15,4)),IF(AB15=5,AVERAGE(LARGE(F15:W15,1),LARGE(F15:W15,2),LARGE(F15:W15,3),LARGE(F15:W15,4),LARGE(F15:W15,5)),IF(AB15=6,AVERAGE(LARGE(F15:W15,1),LARGE(F15:W15,2),LARGE(F15:W15,3),LARGE(F15:W15,4),LARGE(F15:W15,5),LARGE(F15:W15,6)),IF(AB15=7,AVERAGE(LARGE(F15:W15,1),LARGE(F15:W15,2),LARGE(F15:W15,3),LARGE(F15:W15,4),LARGE(F15:W15,5),LARGE(F15:W15,6),LARGE(F15:W15,7)),IF(AB15=8,AVERAGE(LARGE(F15:W15,1),LARGE(F15:W15,2),LARGE(F15:W15,3),LARGE(F15:W15,4),LARGE(F15:W15,5),LARGE(F15:W15,6),LARGE(F15:W15,7),LARGE(F15:W15,8)),IF(AB15=9,AVERAGE(LARGE(F15:W15,1),LARGE(F15:W15,2),LARGE(F15:W15,3),LARGE(F15:W15,4),LARGE(F15:W15,5),LARGE(F15:W15,6),LARGE(F15:W15,7),LARGE(F15:W15,8),LARGE(F15:W15,9)),IF(AB15&gt;9,AVERAGE(LARGE(F15:W15,1),LARGE(F15:W15,2),LARGE(F15:W15,3),LARGE(F15:W15,4),LARGE(F15:W15,5),LARGE(F15:W15,6),LARGE(F15:W15,7),LARGE(F15:W15,8),LARGE(F15:W15,9),LARGE(F15:W15,10)))))))))))))</f>
        <v>14.5</v>
      </c>
      <c r="AD15" s="1"/>
      <c r="AE15" s="1"/>
      <c r="AF15" s="1"/>
      <c r="AG15" s="1"/>
      <c r="AH15" s="1"/>
      <c r="AI15" s="202"/>
      <c r="AJ15" s="202"/>
      <c r="AK15" s="130"/>
      <c r="AL15" s="1"/>
      <c r="AM15" s="1"/>
      <c r="AN15" s="1"/>
    </row>
    <row r="16" spans="1:40" s="6" customFormat="1" ht="12.95" customHeight="1" x14ac:dyDescent="0.25">
      <c r="A16" s="71" t="s">
        <v>17</v>
      </c>
      <c r="B16" s="8"/>
      <c r="C16" s="8" t="s">
        <v>54</v>
      </c>
      <c r="D16" s="210">
        <v>31.39</v>
      </c>
      <c r="E16" s="2" t="s">
        <v>6</v>
      </c>
      <c r="F16" s="8">
        <v>14</v>
      </c>
      <c r="G16" s="8">
        <v>13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20"/>
      <c r="W16" s="20"/>
      <c r="X16" s="17">
        <f>SUM(F16:W16)</f>
        <v>27</v>
      </c>
      <c r="Y16" s="1"/>
      <c r="Z16" s="27" t="str">
        <f>CONCATENATE(TRUNC(AA16),"m ",FIXED(((AA16)-TRUNC(AA16))*60,0),"s")</f>
        <v>0m 0s</v>
      </c>
      <c r="AA16" s="30"/>
      <c r="AB16" s="27">
        <f>COUNT(F16:W16)</f>
        <v>2</v>
      </c>
      <c r="AC16" s="28">
        <f>IF(AB16=0,0,IF(AB16=1,AVERAGE(LARGE(F16:W16,1)),IF(AB16=2,AVERAGE(LARGE(F16:W16,1),LARGE(F16:W16,2)),IF(AB16=3,AVERAGE(LARGE(F16:W16,1),LARGE(F16:W16,2),LARGE(F16:W16,3)),IF(AB16=4,AVERAGE(LARGE(F16:W16,1),LARGE(F16:W16,2),LARGE(F16:W16,3),LARGE(F16:W16,4)),IF(AB16=5,AVERAGE(LARGE(F16:W16,1),LARGE(F16:W16,2),LARGE(F16:W16,3),LARGE(F16:W16,4),LARGE(F16:W16,5)),IF(AB16=6,AVERAGE(LARGE(F16:W16,1),LARGE(F16:W16,2),LARGE(F16:W16,3),LARGE(F16:W16,4),LARGE(F16:W16,5),LARGE(F16:W16,6)),IF(AB16=7,AVERAGE(LARGE(F16:W16,1),LARGE(F16:W16,2),LARGE(F16:W16,3),LARGE(F16:W16,4),LARGE(F16:W16,5),LARGE(F16:W16,6),LARGE(F16:W16,7)),IF(AB16=8,AVERAGE(LARGE(F16:W16,1),LARGE(F16:W16,2),LARGE(F16:W16,3),LARGE(F16:W16,4),LARGE(F16:W16,5),LARGE(F16:W16,6),LARGE(F16:W16,7),LARGE(F16:W16,8)),IF(AB16=9,AVERAGE(LARGE(F16:W16,1),LARGE(F16:W16,2),LARGE(F16:W16,3),LARGE(F16:W16,4),LARGE(F16:W16,5),LARGE(F16:W16,6),LARGE(F16:W16,7),LARGE(F16:W16,8),LARGE(F16:W16,9)),IF(AB16&gt;9,AVERAGE(LARGE(F16:W16,1),LARGE(F16:W16,2),LARGE(F16:W16,3),LARGE(F16:W16,4),LARGE(F16:W16,5),LARGE(F16:W16,6),LARGE(F16:W16,7),LARGE(F16:W16,8),LARGE(F16:W16,9),LARGE(F16:W16,10)))))))))))))</f>
        <v>13.5</v>
      </c>
      <c r="AD16" s="1"/>
      <c r="AE16" s="1"/>
      <c r="AI16" s="201"/>
      <c r="AJ16" s="201"/>
      <c r="AK16" s="130"/>
    </row>
    <row r="17" spans="1:40" s="6" customFormat="1" ht="12.95" customHeight="1" x14ac:dyDescent="0.25">
      <c r="A17" s="54" t="s">
        <v>21</v>
      </c>
      <c r="B17" s="2" t="s">
        <v>68</v>
      </c>
      <c r="C17" s="2"/>
      <c r="D17" s="210">
        <v>39.36</v>
      </c>
      <c r="E17" s="13" t="s">
        <v>6</v>
      </c>
      <c r="F17" s="8">
        <v>12</v>
      </c>
      <c r="G17" s="8">
        <v>15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20"/>
      <c r="W17" s="20"/>
      <c r="X17" s="17">
        <f>SUM(F17:W17)</f>
        <v>27</v>
      </c>
      <c r="Z17" s="27"/>
      <c r="AA17" s="27"/>
      <c r="AB17" s="27">
        <f>COUNT(F17:W17)</f>
        <v>2</v>
      </c>
      <c r="AC17" s="28">
        <f>IF(AB17=0,0,IF(AB17=1,AVERAGE(LARGE(F17:W17,1)),IF(AB17=2,AVERAGE(LARGE(F17:W17,1),LARGE(F17:W17,2)),IF(AB17=3,AVERAGE(LARGE(F17:W17,1),LARGE(F17:W17,2),LARGE(F17:W17,3)),IF(AB17=4,AVERAGE(LARGE(F17:W17,1),LARGE(F17:W17,2),LARGE(F17:W17,3),LARGE(F17:W17,4)),IF(AB17=5,AVERAGE(LARGE(F17:W17,1),LARGE(F17:W17,2),LARGE(F17:W17,3),LARGE(F17:W17,4),LARGE(F17:W17,5)),IF(AB17=6,AVERAGE(LARGE(F17:W17,1),LARGE(F17:W17,2),LARGE(F17:W17,3),LARGE(F17:W17,4),LARGE(F17:W17,5),LARGE(F17:W17,6)),IF(AB17=7,AVERAGE(LARGE(F17:W17,1),LARGE(F17:W17,2),LARGE(F17:W17,3),LARGE(F17:W17,4),LARGE(F17:W17,5),LARGE(F17:W17,6),LARGE(F17:W17,7)),IF(AB17=8,AVERAGE(LARGE(F17:W17,1),LARGE(F17:W17,2),LARGE(F17:W17,3),LARGE(F17:W17,4),LARGE(F17:W17,5),LARGE(F17:W17,6),LARGE(F17:W17,7),LARGE(F17:W17,8)),IF(AB17=9,AVERAGE(LARGE(F17:W17,1),LARGE(F17:W17,2),LARGE(F17:W17,3),LARGE(F17:W17,4),LARGE(F17:W17,5),LARGE(F17:W17,6),LARGE(F17:W17,7),LARGE(F17:W17,8),LARGE(F17:W17,9)),IF(AB17&gt;9,AVERAGE(LARGE(F17:W17,1),LARGE(F17:W17,2),LARGE(F17:W17,3),LARGE(F17:W17,4),LARGE(F17:W17,5),LARGE(F17:W17,6),LARGE(F17:W17,7),LARGE(F17:W17,8),LARGE(F17:W17,9),LARGE(F17:W17,10)))))))))))))</f>
        <v>13.5</v>
      </c>
      <c r="AD17" s="10"/>
      <c r="AE17" s="10"/>
      <c r="AF17" s="1"/>
      <c r="AG17" s="1"/>
      <c r="AH17" s="1"/>
      <c r="AI17" s="202"/>
      <c r="AJ17" s="202"/>
      <c r="AK17" s="129"/>
      <c r="AL17" s="1"/>
      <c r="AM17" s="1"/>
      <c r="AN17" s="1"/>
    </row>
    <row r="18" spans="1:40" s="6" customFormat="1" ht="12.95" customHeight="1" x14ac:dyDescent="0.25">
      <c r="A18" s="7" t="s">
        <v>38</v>
      </c>
      <c r="B18" s="8" t="s">
        <v>39</v>
      </c>
      <c r="C18" s="2"/>
      <c r="D18" s="210">
        <v>41.25</v>
      </c>
      <c r="E18" s="13" t="s">
        <v>6</v>
      </c>
      <c r="F18" s="8">
        <v>13</v>
      </c>
      <c r="G18" s="8">
        <v>9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17">
        <f>SUM(F18:W18)</f>
        <v>22</v>
      </c>
      <c r="Y18" s="1"/>
      <c r="Z18" s="27" t="str">
        <f>CONCATENATE(TRUNC(AA18),"m ",FIXED(((AA18)-TRUNC(AA18))*60,0),"s")</f>
        <v>34m 26s</v>
      </c>
      <c r="AA18" s="27">
        <v>34.43</v>
      </c>
      <c r="AB18" s="27">
        <f>COUNT(F18:W18)</f>
        <v>2</v>
      </c>
      <c r="AC18" s="28">
        <f>IF(AB18=0,0,IF(AB18=1,AVERAGE(LARGE(F18:W18,1)),IF(AB18=2,AVERAGE(LARGE(F18:W18,1),LARGE(F18:W18,2)),IF(AB18=3,AVERAGE(LARGE(F18:W18,1),LARGE(F18:W18,2),LARGE(F18:W18,3)),IF(AB18=4,AVERAGE(LARGE(F18:W18,1),LARGE(F18:W18,2),LARGE(F18:W18,3),LARGE(F18:W18,4)),IF(AB18=5,AVERAGE(LARGE(F18:W18,1),LARGE(F18:W18,2),LARGE(F18:W18,3),LARGE(F18:W18,4),LARGE(F18:W18,5)),IF(AB18=6,AVERAGE(LARGE(F18:W18,1),LARGE(F18:W18,2),LARGE(F18:W18,3),LARGE(F18:W18,4),LARGE(F18:W18,5),LARGE(F18:W18,6)),IF(AB18=7,AVERAGE(LARGE(F18:W18,1),LARGE(F18:W18,2),LARGE(F18:W18,3),LARGE(F18:W18,4),LARGE(F18:W18,5),LARGE(F18:W18,6),LARGE(F18:W18,7)),IF(AB18=8,AVERAGE(LARGE(F18:W18,1),LARGE(F18:W18,2),LARGE(F18:W18,3),LARGE(F18:W18,4),LARGE(F18:W18,5),LARGE(F18:W18,6),LARGE(F18:W18,7),LARGE(F18:W18,8)),IF(AB18=9,AVERAGE(LARGE(F18:W18,1),LARGE(F18:W18,2),LARGE(F18:W18,3),LARGE(F18:W18,4),LARGE(F18:W18,5),LARGE(F18:W18,6),LARGE(F18:W18,7),LARGE(F18:W18,8),LARGE(F18:W18,9)),IF(AB18&gt;9,AVERAGE(LARGE(F18:W18,1),LARGE(F18:W18,2),LARGE(F18:W18,3),LARGE(F18:W18,4),LARGE(F18:W18,5),LARGE(F18:W18,6),LARGE(F18:W18,7),LARGE(F18:W18,8),LARGE(F18:W18,9),LARGE(F18:W18,10)))))))))))))</f>
        <v>11</v>
      </c>
      <c r="AF18" s="1"/>
      <c r="AG18" s="1"/>
      <c r="AH18" s="1"/>
      <c r="AI18" s="202"/>
      <c r="AJ18" s="202"/>
      <c r="AK18" s="207"/>
      <c r="AL18" s="1"/>
      <c r="AM18" s="1"/>
      <c r="AN18" s="1"/>
    </row>
    <row r="19" spans="1:40" s="6" customFormat="1" ht="12.95" customHeight="1" x14ac:dyDescent="0.25">
      <c r="A19" s="54" t="s">
        <v>75</v>
      </c>
      <c r="B19" s="2"/>
      <c r="C19" s="2"/>
      <c r="D19" s="210">
        <v>27.46</v>
      </c>
      <c r="E19" s="13" t="s">
        <v>6</v>
      </c>
      <c r="F19" s="8">
        <v>8</v>
      </c>
      <c r="G19" s="8">
        <v>11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20"/>
      <c r="W19" s="20"/>
      <c r="X19" s="17">
        <f>SUM(F19:W19)</f>
        <v>19</v>
      </c>
      <c r="Z19" s="27"/>
      <c r="AA19" s="27"/>
      <c r="AB19" s="27">
        <f>COUNT(F19:W19)</f>
        <v>2</v>
      </c>
      <c r="AC19" s="28">
        <f>IF(AB19=0,0,IF(AB19=1,AVERAGE(LARGE(F19:W19,1)),IF(AB19=2,AVERAGE(LARGE(F19:W19,1),LARGE(F19:W19,2)),IF(AB19=3,AVERAGE(LARGE(F19:W19,1),LARGE(F19:W19,2),LARGE(F19:W19,3)),IF(AB19=4,AVERAGE(LARGE(F19:W19,1),LARGE(F19:W19,2),LARGE(F19:W19,3),LARGE(F19:W19,4)),IF(AB19=5,AVERAGE(LARGE(F19:W19,1),LARGE(F19:W19,2),LARGE(F19:W19,3),LARGE(F19:W19,4),LARGE(F19:W19,5)),IF(AB19=6,AVERAGE(LARGE(F19:W19,1),LARGE(F19:W19,2),LARGE(F19:W19,3),LARGE(F19:W19,4),LARGE(F19:W19,5),LARGE(F19:W19,6)),IF(AB19=7,AVERAGE(LARGE(F19:W19,1),LARGE(F19:W19,2),LARGE(F19:W19,3),LARGE(F19:W19,4),LARGE(F19:W19,5),LARGE(F19:W19,6),LARGE(F19:W19,7)),IF(AB19=8,AVERAGE(LARGE(F19:W19,1),LARGE(F19:W19,2),LARGE(F19:W19,3),LARGE(F19:W19,4),LARGE(F19:W19,5),LARGE(F19:W19,6),LARGE(F19:W19,7),LARGE(F19:W19,8)),IF(AB19=9,AVERAGE(LARGE(F19:W19,1),LARGE(F19:W19,2),LARGE(F19:W19,3),LARGE(F19:W19,4),LARGE(F19:W19,5),LARGE(F19:W19,6),LARGE(F19:W19,7),LARGE(F19:W19,8),LARGE(F19:W19,9)),IF(AB19&gt;9,AVERAGE(LARGE(F19:W19,1),LARGE(F19:W19,2),LARGE(F19:W19,3),LARGE(F19:W19,4),LARGE(F19:W19,5),LARGE(F19:W19,6),LARGE(F19:W19,7),LARGE(F19:W19,8),LARGE(F19:W19,9),LARGE(F19:W19,10)))))))))))))</f>
        <v>9.5</v>
      </c>
      <c r="AI19" s="202"/>
      <c r="AJ19" s="202"/>
      <c r="AK19" s="130"/>
    </row>
    <row r="20" spans="1:40" s="6" customFormat="1" ht="12.95" customHeight="1" x14ac:dyDescent="0.25">
      <c r="A20" s="54" t="s">
        <v>76</v>
      </c>
      <c r="B20" s="2" t="s">
        <v>37</v>
      </c>
      <c r="C20" s="2"/>
      <c r="D20" s="211">
        <v>35.5</v>
      </c>
      <c r="E20" s="13" t="s">
        <v>6</v>
      </c>
      <c r="F20" s="8">
        <v>6</v>
      </c>
      <c r="G20" s="8">
        <v>10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20"/>
      <c r="W20" s="20"/>
      <c r="X20" s="17">
        <f>SUM(F20:W20)</f>
        <v>16</v>
      </c>
      <c r="Z20" s="27"/>
      <c r="AA20" s="27"/>
      <c r="AB20" s="27">
        <f>COUNT(F20:W20)</f>
        <v>2</v>
      </c>
      <c r="AC20" s="28">
        <f>IF(AB20=0,0,IF(AB20=1,AVERAGE(LARGE(F20:W20,1)),IF(AB20=2,AVERAGE(LARGE(F20:W20,1),LARGE(F20:W20,2)),IF(AB20=3,AVERAGE(LARGE(F20:W20,1),LARGE(F20:W20,2),LARGE(F20:W20,3)),IF(AB20=4,AVERAGE(LARGE(F20:W20,1),LARGE(F20:W20,2),LARGE(F20:W20,3),LARGE(F20:W20,4)),IF(AB20=5,AVERAGE(LARGE(F20:W20,1),LARGE(F20:W20,2),LARGE(F20:W20,3),LARGE(F20:W20,4),LARGE(F20:W20,5)),IF(AB20=6,AVERAGE(LARGE(F20:W20,1),LARGE(F20:W20,2),LARGE(F20:W20,3),LARGE(F20:W20,4),LARGE(F20:W20,5),LARGE(F20:W20,6)),IF(AB20=7,AVERAGE(LARGE(F20:W20,1),LARGE(F20:W20,2),LARGE(F20:W20,3),LARGE(F20:W20,4),LARGE(F20:W20,5),LARGE(F20:W20,6),LARGE(F20:W20,7)),IF(AB20=8,AVERAGE(LARGE(F20:W20,1),LARGE(F20:W20,2),LARGE(F20:W20,3),LARGE(F20:W20,4),LARGE(F20:W20,5),LARGE(F20:W20,6),LARGE(F20:W20,7),LARGE(F20:W20,8)),IF(AB20=9,AVERAGE(LARGE(F20:W20,1),LARGE(F20:W20,2),LARGE(F20:W20,3),LARGE(F20:W20,4),LARGE(F20:W20,5),LARGE(F20:W20,6),LARGE(F20:W20,7),LARGE(F20:W20,8),LARGE(F20:W20,9)),IF(AB20&gt;9,AVERAGE(LARGE(F20:W20,1),LARGE(F20:W20,2),LARGE(F20:W20,3),LARGE(F20:W20,4),LARGE(F20:W20,5),LARGE(F20:W20,6),LARGE(F20:W20,7),LARGE(F20:W20,8),LARGE(F20:W20,9),LARGE(F20:W20,10)))))))))))))</f>
        <v>8</v>
      </c>
      <c r="AD20" s="10"/>
      <c r="AE20" s="10"/>
      <c r="AF20" s="10"/>
      <c r="AG20" s="10"/>
      <c r="AH20" s="10"/>
      <c r="AI20" s="202"/>
      <c r="AJ20" s="202"/>
      <c r="AK20" s="204"/>
      <c r="AL20" s="10"/>
      <c r="AM20" s="10"/>
      <c r="AN20" s="10"/>
    </row>
    <row r="21" spans="1:40" s="1" customFormat="1" ht="12.95" customHeight="1" x14ac:dyDescent="0.25">
      <c r="A21" s="7" t="s">
        <v>18</v>
      </c>
      <c r="B21" s="8"/>
      <c r="C21" s="2"/>
      <c r="D21" s="210">
        <v>33.22</v>
      </c>
      <c r="E21" s="13" t="s">
        <v>6</v>
      </c>
      <c r="F21" s="8"/>
      <c r="G21" s="8">
        <v>12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17">
        <f>SUM(F21:W21)</f>
        <v>12</v>
      </c>
      <c r="Z21" s="27"/>
      <c r="AA21" s="27"/>
      <c r="AB21" s="27"/>
      <c r="AC21" s="28"/>
      <c r="AD21" s="6"/>
      <c r="AE21" s="6"/>
      <c r="AI21" s="202"/>
      <c r="AJ21" s="202"/>
      <c r="AK21" s="207"/>
    </row>
    <row r="22" spans="1:40" s="10" customFormat="1" ht="12.95" customHeight="1" x14ac:dyDescent="0.25">
      <c r="A22" s="54" t="s">
        <v>28</v>
      </c>
      <c r="B22" s="2"/>
      <c r="C22" s="8"/>
      <c r="D22" s="210">
        <v>37.08</v>
      </c>
      <c r="E22" s="14" t="s">
        <v>6</v>
      </c>
      <c r="F22" s="8">
        <v>5</v>
      </c>
      <c r="G22" s="8">
        <v>7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7">
        <f>SUM(F22:W22)</f>
        <v>12</v>
      </c>
      <c r="Y22" s="6"/>
      <c r="Z22" s="27"/>
      <c r="AA22" s="27"/>
      <c r="AB22" s="27">
        <f>COUNT(F22:W22)</f>
        <v>2</v>
      </c>
      <c r="AC22" s="28">
        <f>IF(AB22=0,0,IF(AB22=1,AVERAGE(LARGE(F22:W22,1)),IF(AB22=2,AVERAGE(LARGE(F22:W22,1),LARGE(F22:W22,2)),IF(AB22=3,AVERAGE(LARGE(F22:W22,1),LARGE(F22:W22,2),LARGE(F22:W22,3)),IF(AB22=4,AVERAGE(LARGE(F22:W22,1),LARGE(F22:W22,2),LARGE(F22:W22,3),LARGE(F22:W22,4)),IF(AB22=5,AVERAGE(LARGE(F22:W22,1),LARGE(F22:W22,2),LARGE(F22:W22,3),LARGE(F22:W22,4),LARGE(F22:W22,5)),IF(AB22=6,AVERAGE(LARGE(F22:W22,1),LARGE(F22:W22,2),LARGE(F22:W22,3),LARGE(F22:W22,4),LARGE(F22:W22,5),LARGE(F22:W22,6)),IF(AB22=7,AVERAGE(LARGE(F22:W22,1),LARGE(F22:W22,2),LARGE(F22:W22,3),LARGE(F22:W22,4),LARGE(F22:W22,5),LARGE(F22:W22,6),LARGE(F22:W22,7)),IF(AB22=8,AVERAGE(LARGE(F22:W22,1),LARGE(F22:W22,2),LARGE(F22:W22,3),LARGE(F22:W22,4),LARGE(F22:W22,5),LARGE(F22:W22,6),LARGE(F22:W22,7),LARGE(F22:W22,8)),IF(AB22=9,AVERAGE(LARGE(F22:W22,1),LARGE(F22:W22,2),LARGE(F22:W22,3),LARGE(F22:W22,4),LARGE(F22:W22,5),LARGE(F22:W22,6),LARGE(F22:W22,7),LARGE(F22:W22,8),LARGE(F22:W22,9)),IF(AB22&gt;9,AVERAGE(LARGE(F22:W22,1),LARGE(F22:W22,2),LARGE(F22:W22,3),LARGE(F22:W22,4),LARGE(F22:W22,5),LARGE(F22:W22,6),LARGE(F22:W22,7),LARGE(F22:W22,8),LARGE(F22:W22,9),LARGE(F22:W22,10)))))))))))))</f>
        <v>6</v>
      </c>
      <c r="AD22" s="6"/>
      <c r="AE22" s="6"/>
      <c r="AF22" s="1"/>
      <c r="AG22" s="1"/>
      <c r="AH22" s="1"/>
      <c r="AI22" s="202"/>
      <c r="AJ22" s="202"/>
      <c r="AK22" s="130"/>
      <c r="AL22" s="1"/>
      <c r="AM22" s="1"/>
      <c r="AN22" s="1"/>
    </row>
    <row r="23" spans="1:40" s="10" customFormat="1" ht="12.95" customHeight="1" x14ac:dyDescent="0.25">
      <c r="A23" s="54" t="s">
        <v>36</v>
      </c>
      <c r="B23" s="2" t="s">
        <v>72</v>
      </c>
      <c r="C23" s="2" t="s">
        <v>53</v>
      </c>
      <c r="D23" s="210">
        <v>37.340000000000003</v>
      </c>
      <c r="E23" s="13" t="s">
        <v>6</v>
      </c>
      <c r="F23" s="8">
        <v>11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20"/>
      <c r="W23" s="20"/>
      <c r="X23" s="17">
        <f>SUM(F23:W23)</f>
        <v>11</v>
      </c>
      <c r="Y23" s="1"/>
      <c r="Z23" s="27" t="str">
        <f>CONCATENATE(TRUNC(AA23),"m ",FIXED(((AA23)-TRUNC(AA23))*60,0),"s")</f>
        <v>36m 47s</v>
      </c>
      <c r="AA23" s="27">
        <v>36.78</v>
      </c>
      <c r="AB23" s="27">
        <f>COUNT(F23:W23)</f>
        <v>1</v>
      </c>
      <c r="AC23" s="28">
        <f>IF(AB23=0,0,IF(AB23=1,AVERAGE(LARGE(F23:W23,1)),IF(AB23=2,AVERAGE(LARGE(F23:W23,1),LARGE(F23:W23,2)),IF(AB23=3,AVERAGE(LARGE(F23:W23,1),LARGE(F23:W23,2),LARGE(F23:W23,3)),IF(AB23=4,AVERAGE(LARGE(F23:W23,1),LARGE(F23:W23,2),LARGE(F23:W23,3),LARGE(F23:W23,4)),IF(AB23=5,AVERAGE(LARGE(F23:W23,1),LARGE(F23:W23,2),LARGE(F23:W23,3),LARGE(F23:W23,4),LARGE(F23:W23,5)),IF(AB23=6,AVERAGE(LARGE(F23:W23,1),LARGE(F23:W23,2),LARGE(F23:W23,3),LARGE(F23:W23,4),LARGE(F23:W23,5),LARGE(F23:W23,6)),IF(AB23=7,AVERAGE(LARGE(F23:W23,1),LARGE(F23:W23,2),LARGE(F23:W23,3),LARGE(F23:W23,4),LARGE(F23:W23,5),LARGE(F23:W23,6),LARGE(F23:W23,7)),IF(AB23=8,AVERAGE(LARGE(F23:W23,1),LARGE(F23:W23,2),LARGE(F23:W23,3),LARGE(F23:W23,4),LARGE(F23:W23,5),LARGE(F23:W23,6),LARGE(F23:W23,7),LARGE(F23:W23,8)),IF(AB23=9,AVERAGE(LARGE(F23:W23,1),LARGE(F23:W23,2),LARGE(F23:W23,3),LARGE(F23:W23,4),LARGE(F23:W23,5),LARGE(F23:W23,6),LARGE(F23:W23,7),LARGE(F23:W23,8),LARGE(F23:W23,9)),IF(AB23&gt;9,AVERAGE(LARGE(F23:W23,1),LARGE(F23:W23,2),LARGE(F23:W23,3),LARGE(F23:W23,4),LARGE(F23:W23,5),LARGE(F23:W23,6),LARGE(F23:W23,7),LARGE(F23:W23,8),LARGE(F23:W23,9),LARGE(F23:W23,10)))))))))))))</f>
        <v>11</v>
      </c>
      <c r="AD23" s="1"/>
      <c r="AE23" s="1"/>
      <c r="AI23" s="202"/>
      <c r="AJ23" s="202"/>
      <c r="AK23" s="205"/>
    </row>
    <row r="24" spans="1:40" s="10" customFormat="1" ht="12.95" customHeight="1" x14ac:dyDescent="0.25">
      <c r="A24" s="54" t="s">
        <v>25</v>
      </c>
      <c r="B24" s="2"/>
      <c r="C24" s="8" t="s">
        <v>53</v>
      </c>
      <c r="D24" s="210">
        <v>39.51</v>
      </c>
      <c r="E24" s="13" t="s">
        <v>6</v>
      </c>
      <c r="F24" s="8">
        <v>10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20"/>
      <c r="W24" s="20"/>
      <c r="X24" s="17">
        <f>SUM(F24:W24)</f>
        <v>10</v>
      </c>
      <c r="Z24" s="27" t="str">
        <f>CONCATENATE(TRUNC(AA24),"m ",FIXED(((AA24)-TRUNC(AA24))*60,0),"s")</f>
        <v>40m 35s</v>
      </c>
      <c r="AA24" s="27">
        <v>40.58</v>
      </c>
      <c r="AB24" s="27">
        <f>COUNT(F24:W24)</f>
        <v>1</v>
      </c>
      <c r="AC24" s="28">
        <f>IF(AB24=0,0,IF(AB24=1,AVERAGE(LARGE(F24:W24,1)),IF(AB24=2,AVERAGE(LARGE(F24:W24,1),LARGE(F24:W24,2)),IF(AB24=3,AVERAGE(LARGE(F24:W24,1),LARGE(F24:W24,2),LARGE(F24:W24,3)),IF(AB24=4,AVERAGE(LARGE(F24:W24,1),LARGE(F24:W24,2),LARGE(F24:W24,3),LARGE(F24:W24,4)),IF(AB24=5,AVERAGE(LARGE(F24:W24,1),LARGE(F24:W24,2),LARGE(F24:W24,3),LARGE(F24:W24,4),LARGE(F24:W24,5)),IF(AB24=6,AVERAGE(LARGE(F24:W24,1),LARGE(F24:W24,2),LARGE(F24:W24,3),LARGE(F24:W24,4),LARGE(F24:W24,5),LARGE(F24:W24,6)),IF(AB24=7,AVERAGE(LARGE(F24:W24,1),LARGE(F24:W24,2),LARGE(F24:W24,3),LARGE(F24:W24,4),LARGE(F24:W24,5),LARGE(F24:W24,6),LARGE(F24:W24,7)),IF(AB24=8,AVERAGE(LARGE(F24:W24,1),LARGE(F24:W24,2),LARGE(F24:W24,3),LARGE(F24:W24,4),LARGE(F24:W24,5),LARGE(F24:W24,6),LARGE(F24:W24,7),LARGE(F24:W24,8)),IF(AB24=9,AVERAGE(LARGE(F24:W24,1),LARGE(F24:W24,2),LARGE(F24:W24,3),LARGE(F24:W24,4),LARGE(F24:W24,5),LARGE(F24:W24,6),LARGE(F24:W24,7),LARGE(F24:W24,8),LARGE(F24:W24,9)),IF(AB24&gt;9,AVERAGE(LARGE(F24:W24,1),LARGE(F24:W24,2),LARGE(F24:W24,3),LARGE(F24:W24,4),LARGE(F24:W24,5),LARGE(F24:W24,6),LARGE(F24:W24,7),LARGE(F24:W24,8),LARGE(F24:W24,9),LARGE(F24:W24,10)))))))))))))</f>
        <v>10</v>
      </c>
      <c r="AF24" s="1"/>
      <c r="AG24" s="1"/>
      <c r="AH24" s="1"/>
      <c r="AI24" s="202"/>
      <c r="AJ24" s="202"/>
      <c r="AK24" s="206"/>
      <c r="AL24" s="1"/>
      <c r="AM24" s="1"/>
      <c r="AN24" s="1"/>
    </row>
    <row r="25" spans="1:40" s="1" customFormat="1" ht="12.95" customHeight="1" x14ac:dyDescent="0.25">
      <c r="A25" s="54" t="s">
        <v>48</v>
      </c>
      <c r="B25" s="2" t="s">
        <v>40</v>
      </c>
      <c r="C25" s="2" t="s">
        <v>52</v>
      </c>
      <c r="D25" s="210">
        <v>35.03</v>
      </c>
      <c r="E25" s="2" t="s">
        <v>6</v>
      </c>
      <c r="F25" s="8">
        <v>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20"/>
      <c r="W25" s="20"/>
      <c r="X25" s="17">
        <f>SUM(F25:W25)</f>
        <v>9</v>
      </c>
      <c r="Y25" s="6"/>
      <c r="Z25" s="27" t="str">
        <f>CONCATENATE(TRUNC(AA25),"m ",FIXED(((AA25)-TRUNC(AA25))*60,0),"s")</f>
        <v>34m 8s</v>
      </c>
      <c r="AA25" s="27">
        <v>34.130000000000003</v>
      </c>
      <c r="AB25" s="27">
        <f>COUNT(F25:W25)</f>
        <v>1</v>
      </c>
      <c r="AC25" s="28">
        <f>IF(AB25=0,0,IF(AB25=1,AVERAGE(LARGE(F25:W25,1)),IF(AB25=2,AVERAGE(LARGE(F25:W25,1),LARGE(F25:W25,2)),IF(AB25=3,AVERAGE(LARGE(F25:W25,1),LARGE(F25:W25,2),LARGE(F25:W25,3)),IF(AB25=4,AVERAGE(LARGE(F25:W25,1),LARGE(F25:W25,2),LARGE(F25:W25,3),LARGE(F25:W25,4)),IF(AB25=5,AVERAGE(LARGE(F25:W25,1),LARGE(F25:W25,2),LARGE(F25:W25,3),LARGE(F25:W25,4),LARGE(F25:W25,5)),IF(AB25=6,AVERAGE(LARGE(F25:W25,1),LARGE(F25:W25,2),LARGE(F25:W25,3),LARGE(F25:W25,4),LARGE(F25:W25,5),LARGE(F25:W25,6)),IF(AB25=7,AVERAGE(LARGE(F25:W25,1),LARGE(F25:W25,2),LARGE(F25:W25,3),LARGE(F25:W25,4),LARGE(F25:W25,5),LARGE(F25:W25,6),LARGE(F25:W25,7)),IF(AB25=8,AVERAGE(LARGE(F25:W25,1),LARGE(F25:W25,2),LARGE(F25:W25,3),LARGE(F25:W25,4),LARGE(F25:W25,5),LARGE(F25:W25,6),LARGE(F25:W25,7),LARGE(F25:W25,8)),IF(AB25=9,AVERAGE(LARGE(F25:W25,1),LARGE(F25:W25,2),LARGE(F25:W25,3),LARGE(F25:W25,4),LARGE(F25:W25,5),LARGE(F25:W25,6),LARGE(F25:W25,7),LARGE(F25:W25,8),LARGE(F25:W25,9)),IF(AB25&gt;9,AVERAGE(LARGE(F25:W25,1),LARGE(F25:W25,2),LARGE(F25:W25,3),LARGE(F25:W25,4),LARGE(F25:W25,5),LARGE(F25:W25,6),LARGE(F25:W25,7),LARGE(F25:W25,8),LARGE(F25:W25,9),LARGE(F25:W25,10)))))))))))))</f>
        <v>9</v>
      </c>
      <c r="AD25" s="10"/>
      <c r="AE25" s="10"/>
      <c r="AF25" s="6"/>
      <c r="AG25" s="6"/>
      <c r="AH25" s="6"/>
      <c r="AI25" s="202"/>
      <c r="AJ25" s="202"/>
      <c r="AK25" s="130"/>
      <c r="AL25" s="6"/>
      <c r="AM25" s="6"/>
      <c r="AN25" s="6"/>
    </row>
    <row r="26" spans="1:40" s="1" customFormat="1" ht="12.95" customHeight="1" x14ac:dyDescent="0.25">
      <c r="A26" s="7" t="s">
        <v>124</v>
      </c>
      <c r="B26" s="8"/>
      <c r="C26" s="2"/>
      <c r="D26" s="210">
        <v>44.29</v>
      </c>
      <c r="E26" s="2" t="s">
        <v>6</v>
      </c>
      <c r="F26" s="8"/>
      <c r="G26" s="8">
        <v>8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17">
        <f>SUM(F26:W26)</f>
        <v>8</v>
      </c>
      <c r="Z26" s="27"/>
      <c r="AA26" s="27"/>
      <c r="AB26" s="27"/>
      <c r="AC26" s="28"/>
      <c r="AD26" s="6"/>
      <c r="AE26" s="6"/>
      <c r="AI26" s="202"/>
      <c r="AJ26" s="202"/>
      <c r="AK26" s="207"/>
    </row>
    <row r="27" spans="1:40" s="1" customFormat="1" ht="12.95" customHeight="1" x14ac:dyDescent="0.25">
      <c r="A27" s="54" t="s">
        <v>48</v>
      </c>
      <c r="B27" s="2" t="s">
        <v>69</v>
      </c>
      <c r="C27" s="2" t="s">
        <v>52</v>
      </c>
      <c r="D27" s="210">
        <v>34.409999999999997</v>
      </c>
      <c r="E27" s="2" t="s">
        <v>6</v>
      </c>
      <c r="F27" s="8">
        <v>4</v>
      </c>
      <c r="G27" s="8">
        <v>4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20"/>
      <c r="W27" s="20"/>
      <c r="X27" s="17">
        <f>SUM(F27:W27)</f>
        <v>8</v>
      </c>
      <c r="Z27" s="27" t="str">
        <f>CONCATENATE(TRUNC(AA27),"m ",FIXED(((AA27)-TRUNC(AA27))*60,0),"s")</f>
        <v>33m 59s</v>
      </c>
      <c r="AA27" s="27">
        <v>33.979999999999997</v>
      </c>
      <c r="AB27" s="27">
        <f>COUNT(F27:W27)</f>
        <v>2</v>
      </c>
      <c r="AC27" s="28">
        <f>IF(AB27=0,0,IF(AB27=1,AVERAGE(LARGE(F27:W27,1)),IF(AB27=2,AVERAGE(LARGE(F27:W27,1),LARGE(F27:W27,2)),IF(AB27=3,AVERAGE(LARGE(F27:W27,1),LARGE(F27:W27,2),LARGE(F27:W27,3)),IF(AB27=4,AVERAGE(LARGE(F27:W27,1),LARGE(F27:W27,2),LARGE(F27:W27,3),LARGE(F27:W27,4)),IF(AB27=5,AVERAGE(LARGE(F27:W27,1),LARGE(F27:W27,2),LARGE(F27:W27,3),LARGE(F27:W27,4),LARGE(F27:W27,5)),IF(AB27=6,AVERAGE(LARGE(F27:W27,1),LARGE(F27:W27,2),LARGE(F27:W27,3),LARGE(F27:W27,4),LARGE(F27:W27,5),LARGE(F27:W27,6)),IF(AB27=7,AVERAGE(LARGE(F27:W27,1),LARGE(F27:W27,2),LARGE(F27:W27,3),LARGE(F27:W27,4),LARGE(F27:W27,5),LARGE(F27:W27,6),LARGE(F27:W27,7)),IF(AB27=8,AVERAGE(LARGE(F27:W27,1),LARGE(F27:W27,2),LARGE(F27:W27,3),LARGE(F27:W27,4),LARGE(F27:W27,5),LARGE(F27:W27,6),LARGE(F27:W27,7),LARGE(F27:W27,8)),IF(AB27=9,AVERAGE(LARGE(F27:W27,1),LARGE(F27:W27,2),LARGE(F27:W27,3),LARGE(F27:W27,4),LARGE(F27:W27,5),LARGE(F27:W27,6),LARGE(F27:W27,7),LARGE(F27:W27,8),LARGE(F27:W27,9)),IF(AB27&gt;9,AVERAGE(LARGE(F27:W27,1),LARGE(F27:W27,2),LARGE(F27:W27,3),LARGE(F27:W27,4),LARGE(F27:W27,5),LARGE(F27:W27,6),LARGE(F27:W27,7),LARGE(F27:W27,8),LARGE(F27:W27,9),LARGE(F27:W27,10)))))))))))))</f>
        <v>4</v>
      </c>
      <c r="AD27" s="10"/>
      <c r="AE27" s="10"/>
      <c r="AF27" s="10"/>
      <c r="AG27" s="10"/>
      <c r="AH27" s="10"/>
      <c r="AI27" s="203"/>
      <c r="AJ27" s="130"/>
      <c r="AK27" s="129"/>
      <c r="AL27" s="10"/>
      <c r="AM27" s="10"/>
      <c r="AN27" s="10"/>
    </row>
    <row r="28" spans="1:40" s="1" customFormat="1" ht="12.95" customHeight="1" x14ac:dyDescent="0.25">
      <c r="A28" s="54" t="s">
        <v>32</v>
      </c>
      <c r="B28" s="2"/>
      <c r="C28" s="2"/>
      <c r="D28" s="210">
        <v>54.31</v>
      </c>
      <c r="E28" s="2" t="s">
        <v>6</v>
      </c>
      <c r="F28" s="8">
        <v>3</v>
      </c>
      <c r="G28" s="8">
        <v>5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20"/>
      <c r="W28" s="20"/>
      <c r="X28" s="17">
        <f>SUM(F28:W28)</f>
        <v>8</v>
      </c>
      <c r="Z28" s="27" t="str">
        <f>CONCATENATE(TRUNC(AA28),"m ",FIXED(((AA28)-TRUNC(AA28))*60,0),"s")</f>
        <v>35m 46s</v>
      </c>
      <c r="AA28" s="27">
        <v>35.76</v>
      </c>
      <c r="AB28" s="27">
        <f>COUNT(F28:W28)</f>
        <v>2</v>
      </c>
      <c r="AC28" s="28">
        <f>IF(AB28=0,0,IF(AB28=1,AVERAGE(LARGE(F28:W28,1)),IF(AB28=2,AVERAGE(LARGE(F28:W28,1),LARGE(F28:W28,2)),IF(AB28=3,AVERAGE(LARGE(F28:W28,1),LARGE(F28:W28,2),LARGE(F28:W28,3)),IF(AB28=4,AVERAGE(LARGE(F28:W28,1),LARGE(F28:W28,2),LARGE(F28:W28,3),LARGE(F28:W28,4)),IF(AB28=5,AVERAGE(LARGE(F28:W28,1),LARGE(F28:W28,2),LARGE(F28:W28,3),LARGE(F28:W28,4),LARGE(F28:W28,5)),IF(AB28=6,AVERAGE(LARGE(F28:W28,1),LARGE(F28:W28,2),LARGE(F28:W28,3),LARGE(F28:W28,4),LARGE(F28:W28,5),LARGE(F28:W28,6)),IF(AB28=7,AVERAGE(LARGE(F28:W28,1),LARGE(F28:W28,2),LARGE(F28:W28,3),LARGE(F28:W28,4),LARGE(F28:W28,5),LARGE(F28:W28,6),LARGE(F28:W28,7)),IF(AB28=8,AVERAGE(LARGE(F28:W28,1),LARGE(F28:W28,2),LARGE(F28:W28,3),LARGE(F28:W28,4),LARGE(F28:W28,5),LARGE(F28:W28,6),LARGE(F28:W28,7),LARGE(F28:W28,8)),IF(AB28=9,AVERAGE(LARGE(F28:W28,1),LARGE(F28:W28,2),LARGE(F28:W28,3),LARGE(F28:W28,4),LARGE(F28:W28,5),LARGE(F28:W28,6),LARGE(F28:W28,7),LARGE(F28:W28,8),LARGE(F28:W28,9)),IF(AB28&gt;9,AVERAGE(LARGE(F28:W28,1),LARGE(F28:W28,2),LARGE(F28:W28,3),LARGE(F28:W28,4),LARGE(F28:W28,5),LARGE(F28:W28,6),LARGE(F28:W28,7),LARGE(F28:W28,8),LARGE(F28:W28,9),LARGE(F28:W28,10)))))))))))))</f>
        <v>4</v>
      </c>
      <c r="AI28" s="202"/>
      <c r="AJ28" s="202"/>
      <c r="AK28" s="208"/>
    </row>
    <row r="29" spans="1:40" s="1" customFormat="1" ht="12.95" customHeight="1" x14ac:dyDescent="0.25">
      <c r="A29" s="54" t="s">
        <v>82</v>
      </c>
      <c r="B29" s="2"/>
      <c r="C29" s="2"/>
      <c r="D29" s="210">
        <v>47.41</v>
      </c>
      <c r="E29" s="2" t="s">
        <v>6</v>
      </c>
      <c r="F29" s="8">
        <v>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20"/>
      <c r="W29" s="20"/>
      <c r="X29" s="17">
        <f>SUM(F29:W29)</f>
        <v>7</v>
      </c>
      <c r="Y29" s="6"/>
      <c r="Z29" s="27"/>
      <c r="AA29" s="27"/>
      <c r="AB29" s="27">
        <f>COUNT(F29:W29)</f>
        <v>1</v>
      </c>
      <c r="AC29" s="28">
        <f>IF(AB29=0,0,IF(AB29=1,AVERAGE(LARGE(F29:W29,1)),IF(AB29=2,AVERAGE(LARGE(F29:W29,1),LARGE(F29:W29,2)),IF(AB29=3,AVERAGE(LARGE(F29:W29,1),LARGE(F29:W29,2),LARGE(F29:W29,3)),IF(AB29=4,AVERAGE(LARGE(F29:W29,1),LARGE(F29:W29,2),LARGE(F29:W29,3),LARGE(F29:W29,4)),IF(AB29=5,AVERAGE(LARGE(F29:W29,1),LARGE(F29:W29,2),LARGE(F29:W29,3),LARGE(F29:W29,4),LARGE(F29:W29,5)),IF(AB29=6,AVERAGE(LARGE(F29:W29,1),LARGE(F29:W29,2),LARGE(F29:W29,3),LARGE(F29:W29,4),LARGE(F29:W29,5),LARGE(F29:W29,6)),IF(AB29=7,AVERAGE(LARGE(F29:W29,1),LARGE(F29:W29,2),LARGE(F29:W29,3),LARGE(F29:W29,4),LARGE(F29:W29,5),LARGE(F29:W29,6),LARGE(F29:W29,7)),IF(AB29=8,AVERAGE(LARGE(F29:W29,1),LARGE(F29:W29,2),LARGE(F29:W29,3),LARGE(F29:W29,4),LARGE(F29:W29,5),LARGE(F29:W29,6),LARGE(F29:W29,7),LARGE(F29:W29,8)),IF(AB29=9,AVERAGE(LARGE(F29:W29,1),LARGE(F29:W29,2),LARGE(F29:W29,3),LARGE(F29:W29,4),LARGE(F29:W29,5),LARGE(F29:W29,6),LARGE(F29:W29,7),LARGE(F29:W29,8),LARGE(F29:W29,9)),IF(AB29&gt;9,AVERAGE(LARGE(F29:W29,1),LARGE(F29:W29,2),LARGE(F29:W29,3),LARGE(F29:W29,4),LARGE(F29:W29,5),LARGE(F29:W29,6),LARGE(F29:W29,7),LARGE(F29:W29,8),LARGE(F29:W29,9),LARGE(F29:W29,10)))))))))))))</f>
        <v>7</v>
      </c>
      <c r="AD29" s="10"/>
      <c r="AE29" s="10"/>
      <c r="AI29" s="202"/>
      <c r="AJ29" s="202"/>
      <c r="AK29" s="208"/>
    </row>
    <row r="30" spans="1:40" s="1" customFormat="1" ht="12.95" customHeight="1" thickBot="1" x14ac:dyDescent="0.3">
      <c r="A30" s="58" t="s">
        <v>60</v>
      </c>
      <c r="B30" s="9"/>
      <c r="C30" s="61"/>
      <c r="D30" s="212">
        <v>35.090000000000003</v>
      </c>
      <c r="E30" s="61" t="s">
        <v>6</v>
      </c>
      <c r="F30" s="9"/>
      <c r="G30" s="9">
        <v>6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59">
        <f>SUM(F30:W30)</f>
        <v>6</v>
      </c>
      <c r="Z30" s="27"/>
      <c r="AA30" s="27"/>
      <c r="AB30" s="27"/>
      <c r="AC30" s="28"/>
      <c r="AD30" s="6"/>
      <c r="AE30" s="6"/>
      <c r="AI30" s="202"/>
      <c r="AJ30" s="202"/>
      <c r="AK30" s="207"/>
    </row>
    <row r="31" spans="1:40" x14ac:dyDescent="0.25">
      <c r="AI31" s="202"/>
      <c r="AJ31" s="202"/>
      <c r="AK31" s="207"/>
    </row>
    <row r="32" spans="1:40" x14ac:dyDescent="0.25">
      <c r="AI32" s="202"/>
      <c r="AJ32" s="202"/>
      <c r="AK32" s="207"/>
    </row>
    <row r="33" spans="35:37" x14ac:dyDescent="0.25">
      <c r="AI33" s="201"/>
      <c r="AJ33" s="201"/>
      <c r="AK33" s="130"/>
    </row>
    <row r="34" spans="35:37" x14ac:dyDescent="0.25">
      <c r="AI34" s="202"/>
      <c r="AJ34" s="202"/>
      <c r="AK34" s="130"/>
    </row>
    <row r="35" spans="35:37" x14ac:dyDescent="0.25">
      <c r="AI35" s="202"/>
      <c r="AJ35" s="202"/>
      <c r="AK35" s="209"/>
    </row>
  </sheetData>
  <autoFilter ref="A6:AC30"/>
  <sortState ref="A15:AN30">
    <sortCondition descending="1" ref="X15:X30"/>
  </sortState>
  <conditionalFormatting sqref="AJ15:AJ30">
    <cfRule type="expression" dxfId="10" priority="1" stopIfTrue="1">
      <formula>AND(AJ15=$AZ15,NOT($AZ15=0))</formula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14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35"/>
  <sheetViews>
    <sheetView workbookViewId="0">
      <pane xSplit="5" ySplit="6" topLeftCell="F7" activePane="bottomRight" state="frozen"/>
      <selection pane="topRight" activeCell="E1" sqref="E1"/>
      <selection pane="bottomLeft" activeCell="A6" sqref="A6"/>
      <selection pane="bottomRight" activeCell="AL21" sqref="AL21"/>
    </sheetView>
  </sheetViews>
  <sheetFormatPr defaultRowHeight="15" x14ac:dyDescent="0.25"/>
  <cols>
    <col min="1" max="1" width="9.5703125" customWidth="1"/>
    <col min="2" max="2" width="3.42578125" customWidth="1"/>
    <col min="3" max="3" width="4" hidden="1" customWidth="1"/>
    <col min="4" max="4" width="7.5703125" customWidth="1"/>
    <col min="5" max="5" width="2.28515625" customWidth="1"/>
    <col min="6" max="6" width="3.7109375" style="23" customWidth="1"/>
    <col min="7" max="7" width="3.7109375" customWidth="1"/>
    <col min="8" max="9" width="3.7109375" style="23" customWidth="1"/>
    <col min="10" max="10" width="3.7109375" customWidth="1"/>
    <col min="11" max="11" width="3.7109375" style="12" customWidth="1"/>
    <col min="12" max="13" width="3.7109375" style="21" customWidth="1"/>
    <col min="14" max="14" width="4.42578125" style="21" customWidth="1"/>
    <col min="15" max="15" width="4.85546875" style="21" customWidth="1"/>
    <col min="16" max="17" width="3.7109375" style="21" customWidth="1"/>
    <col min="18" max="19" width="3.7109375" customWidth="1"/>
    <col min="20" max="20" width="4.5703125" style="12" customWidth="1"/>
    <col min="21" max="23" width="3.7109375" customWidth="1"/>
    <col min="24" max="24" width="5.5703125" customWidth="1"/>
    <col min="25" max="25" width="0" hidden="1" customWidth="1"/>
    <col min="26" max="26" width="8.5703125" style="31" hidden="1" customWidth="1"/>
    <col min="27" max="27" width="1.42578125" style="31" hidden="1" customWidth="1"/>
    <col min="28" max="31" width="0" hidden="1" customWidth="1"/>
  </cols>
  <sheetData>
    <row r="1" spans="1:37" s="1" customFormat="1" ht="83.25" customHeight="1" x14ac:dyDescent="0.25">
      <c r="A1" s="18" t="s">
        <v>57</v>
      </c>
      <c r="B1" s="3" t="s">
        <v>2</v>
      </c>
      <c r="C1" s="3"/>
      <c r="D1" s="155" t="s">
        <v>105</v>
      </c>
      <c r="E1" s="15"/>
      <c r="F1" s="65" t="s">
        <v>61</v>
      </c>
      <c r="G1" s="65" t="s">
        <v>15</v>
      </c>
      <c r="H1" s="72" t="s">
        <v>83</v>
      </c>
      <c r="I1" s="73" t="s">
        <v>41</v>
      </c>
      <c r="J1" s="40" t="s">
        <v>47</v>
      </c>
      <c r="K1" s="73" t="s">
        <v>42</v>
      </c>
      <c r="L1" s="74" t="s">
        <v>12</v>
      </c>
      <c r="M1" s="72" t="s">
        <v>84</v>
      </c>
      <c r="N1" s="73" t="s">
        <v>43</v>
      </c>
      <c r="O1" s="40" t="s">
        <v>16</v>
      </c>
      <c r="P1" s="74" t="s">
        <v>13</v>
      </c>
      <c r="Q1" s="73" t="s">
        <v>44</v>
      </c>
      <c r="R1" s="73" t="s">
        <v>45</v>
      </c>
      <c r="S1" s="43" t="s">
        <v>67</v>
      </c>
      <c r="T1" s="75" t="s">
        <v>14</v>
      </c>
      <c r="U1" s="46" t="s">
        <v>46</v>
      </c>
      <c r="V1" s="76" t="s">
        <v>85</v>
      </c>
      <c r="W1" s="76" t="s">
        <v>86</v>
      </c>
      <c r="X1" s="16" t="s">
        <v>8</v>
      </c>
      <c r="Y1" s="19"/>
      <c r="Z1" s="30"/>
      <c r="AA1" s="30"/>
    </row>
    <row r="2" spans="1:37" ht="12" customHeight="1" thickBot="1" x14ac:dyDescent="0.3">
      <c r="A2" s="24" t="s">
        <v>58</v>
      </c>
      <c r="B2" s="4" t="s">
        <v>7</v>
      </c>
      <c r="C2" s="4"/>
      <c r="D2" s="154"/>
      <c r="E2" s="25"/>
      <c r="F2" s="66" t="s">
        <v>5</v>
      </c>
      <c r="G2" s="66" t="s">
        <v>5</v>
      </c>
      <c r="H2" s="77" t="s">
        <v>3</v>
      </c>
      <c r="I2" s="78" t="s">
        <v>6</v>
      </c>
      <c r="J2" s="41" t="s">
        <v>6</v>
      </c>
      <c r="K2" s="78" t="s">
        <v>6</v>
      </c>
      <c r="L2" s="79" t="s">
        <v>6</v>
      </c>
      <c r="M2" s="77" t="s">
        <v>3</v>
      </c>
      <c r="N2" s="78" t="s">
        <v>6</v>
      </c>
      <c r="O2" s="41" t="s">
        <v>11</v>
      </c>
      <c r="P2" s="79" t="s">
        <v>4</v>
      </c>
      <c r="Q2" s="78" t="s">
        <v>6</v>
      </c>
      <c r="R2" s="78" t="s">
        <v>6</v>
      </c>
      <c r="S2" s="44" t="s">
        <v>6</v>
      </c>
      <c r="T2" s="80" t="s">
        <v>5</v>
      </c>
      <c r="U2" s="47" t="s">
        <v>6</v>
      </c>
      <c r="V2" s="81" t="s">
        <v>3</v>
      </c>
      <c r="W2" s="81" t="s">
        <v>3</v>
      </c>
      <c r="X2" s="26"/>
    </row>
    <row r="3" spans="1:37" s="1" customFormat="1" ht="42" customHeight="1" thickBot="1" x14ac:dyDescent="0.25">
      <c r="A3" s="32"/>
      <c r="B3" s="33" t="s">
        <v>0</v>
      </c>
      <c r="C3" s="33"/>
      <c r="D3" s="34"/>
      <c r="E3" s="34"/>
      <c r="F3" s="67">
        <v>42757</v>
      </c>
      <c r="G3" s="67">
        <v>42778</v>
      </c>
      <c r="H3" s="82">
        <v>42469</v>
      </c>
      <c r="I3" s="83">
        <v>41375</v>
      </c>
      <c r="J3" s="42">
        <v>41752</v>
      </c>
      <c r="K3" s="83">
        <v>41768</v>
      </c>
      <c r="L3" s="84">
        <v>41421</v>
      </c>
      <c r="M3" s="82">
        <v>42525</v>
      </c>
      <c r="N3" s="83">
        <v>41796</v>
      </c>
      <c r="O3" s="42">
        <v>42535</v>
      </c>
      <c r="P3" s="84">
        <v>42197</v>
      </c>
      <c r="Q3" s="83">
        <v>41473</v>
      </c>
      <c r="R3" s="83">
        <v>41859</v>
      </c>
      <c r="S3" s="45">
        <v>42637</v>
      </c>
      <c r="T3" s="85">
        <v>42278</v>
      </c>
      <c r="U3" s="48">
        <v>41934</v>
      </c>
      <c r="V3" s="86">
        <v>42679</v>
      </c>
      <c r="W3" s="86"/>
      <c r="X3" s="22"/>
      <c r="Z3" s="29" t="s">
        <v>63</v>
      </c>
      <c r="AA3" s="30"/>
      <c r="AB3" s="29" t="s">
        <v>65</v>
      </c>
      <c r="AC3" s="29" t="s">
        <v>64</v>
      </c>
    </row>
    <row r="4" spans="1:37" s="1" customFormat="1" ht="20.100000000000001" customHeight="1" thickBot="1" x14ac:dyDescent="0.25">
      <c r="A4" s="69" t="s">
        <v>78</v>
      </c>
      <c r="B4" s="33"/>
      <c r="C4" s="33"/>
      <c r="D4" s="34"/>
      <c r="E4" s="34" t="s">
        <v>4</v>
      </c>
      <c r="F4" s="68">
        <v>1</v>
      </c>
      <c r="G4" s="68">
        <v>2</v>
      </c>
      <c r="H4" s="87">
        <v>3</v>
      </c>
      <c r="I4" s="88">
        <v>4</v>
      </c>
      <c r="J4" s="49">
        <v>5</v>
      </c>
      <c r="K4" s="88">
        <v>6</v>
      </c>
      <c r="L4" s="89">
        <v>7</v>
      </c>
      <c r="M4" s="87">
        <v>8</v>
      </c>
      <c r="N4" s="88">
        <v>9</v>
      </c>
      <c r="O4" s="49">
        <v>10</v>
      </c>
      <c r="P4" s="89">
        <v>12</v>
      </c>
      <c r="Q4" s="88">
        <v>11</v>
      </c>
      <c r="R4" s="88">
        <v>13</v>
      </c>
      <c r="S4" s="50">
        <v>14</v>
      </c>
      <c r="T4" s="90">
        <v>15</v>
      </c>
      <c r="U4" s="51">
        <v>16</v>
      </c>
      <c r="V4" s="91">
        <v>17</v>
      </c>
      <c r="W4" s="91">
        <v>18</v>
      </c>
      <c r="X4" s="52"/>
      <c r="Z4" s="29"/>
      <c r="AA4" s="30"/>
      <c r="AB4" s="29"/>
      <c r="AC4" s="29"/>
    </row>
    <row r="5" spans="1:37" s="1" customFormat="1" ht="20.100000000000001" customHeight="1" x14ac:dyDescent="0.2">
      <c r="A5" s="69" t="s">
        <v>1</v>
      </c>
      <c r="B5" s="33"/>
      <c r="C5" s="33"/>
      <c r="D5" s="34"/>
      <c r="E5" s="34" t="s">
        <v>6</v>
      </c>
      <c r="F5" s="92">
        <v>5</v>
      </c>
      <c r="G5" s="92">
        <v>5</v>
      </c>
      <c r="H5" s="92">
        <v>6.21</v>
      </c>
      <c r="I5" s="92">
        <v>5</v>
      </c>
      <c r="J5" s="92">
        <v>4.2</v>
      </c>
      <c r="K5" s="92">
        <v>5</v>
      </c>
      <c r="L5" s="92">
        <v>4.2</v>
      </c>
      <c r="M5" s="92">
        <v>13.1</v>
      </c>
      <c r="N5" s="92">
        <v>5</v>
      </c>
      <c r="O5" s="93">
        <v>6.21</v>
      </c>
      <c r="P5" s="92">
        <v>5.8</v>
      </c>
      <c r="Q5" s="92">
        <v>5</v>
      </c>
      <c r="R5" s="92">
        <v>5</v>
      </c>
      <c r="S5" s="94"/>
      <c r="T5" s="94">
        <v>5</v>
      </c>
      <c r="U5" s="95">
        <v>8.4</v>
      </c>
      <c r="V5" s="96">
        <v>10</v>
      </c>
      <c r="W5" s="96">
        <v>3.1</v>
      </c>
      <c r="X5" s="52"/>
      <c r="Z5" s="29"/>
      <c r="AA5" s="30"/>
      <c r="AB5" s="29"/>
      <c r="AC5" s="29"/>
    </row>
    <row r="6" spans="1:37" s="1" customFormat="1" ht="11.25" customHeight="1" thickBot="1" x14ac:dyDescent="0.25">
      <c r="A6" s="35" t="s">
        <v>10</v>
      </c>
      <c r="B6" s="36"/>
      <c r="C6" s="36" t="s">
        <v>49</v>
      </c>
      <c r="D6" s="37"/>
      <c r="E6" s="37"/>
      <c r="F6" s="38">
        <v>5</v>
      </c>
      <c r="G6" s="38">
        <v>6</v>
      </c>
      <c r="H6" s="38">
        <v>7</v>
      </c>
      <c r="I6" s="38">
        <v>4</v>
      </c>
      <c r="J6" s="38">
        <v>8</v>
      </c>
      <c r="K6" s="38">
        <v>9</v>
      </c>
      <c r="L6" s="38">
        <v>10</v>
      </c>
      <c r="M6" s="38">
        <v>11</v>
      </c>
      <c r="N6" s="38">
        <v>12</v>
      </c>
      <c r="O6" s="38">
        <v>15</v>
      </c>
      <c r="P6" s="38">
        <v>13</v>
      </c>
      <c r="Q6" s="38">
        <v>14</v>
      </c>
      <c r="R6" s="38">
        <v>17</v>
      </c>
      <c r="S6" s="38"/>
      <c r="T6" s="38">
        <v>18</v>
      </c>
      <c r="U6" s="38">
        <v>19</v>
      </c>
      <c r="V6" s="38">
        <v>20</v>
      </c>
      <c r="W6" s="38">
        <v>21</v>
      </c>
      <c r="X6" s="39" t="s">
        <v>9</v>
      </c>
      <c r="Z6" s="30"/>
      <c r="AA6" s="30"/>
    </row>
    <row r="7" spans="1:37" s="6" customFormat="1" ht="12.95" customHeight="1" x14ac:dyDescent="0.2">
      <c r="A7" s="343" t="s">
        <v>27</v>
      </c>
      <c r="B7" s="344"/>
      <c r="C7" s="344" t="s">
        <v>50</v>
      </c>
      <c r="D7" s="345">
        <v>40.43</v>
      </c>
      <c r="E7" s="344" t="s">
        <v>4</v>
      </c>
      <c r="F7" s="344">
        <v>15</v>
      </c>
      <c r="G7" s="344">
        <v>15</v>
      </c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6">
        <f>SUM(F7:W7)</f>
        <v>30</v>
      </c>
      <c r="Z7" s="27" t="str">
        <f>CONCATENATE(TRUNC(AA7),"m ",FIXED(((AA7)-TRUNC(AA7))*60,0),"s")</f>
        <v>39m 10s</v>
      </c>
      <c r="AA7" s="27">
        <v>39.17</v>
      </c>
      <c r="AB7" s="27">
        <f>COUNT(F7:W7)</f>
        <v>2</v>
      </c>
      <c r="AC7" s="28">
        <f>IF(AB7=0,0,IF(AB7=1,AVERAGE(LARGE(F7:W7,1)),IF(AB7=2,AVERAGE(LARGE(F7:W7,1),LARGE(F7:W7,2)),IF(AB7=3,AVERAGE(LARGE(F7:W7,1),LARGE(F7:W7,2),LARGE(F7:W7,3)),IF(AB7=4,AVERAGE(LARGE(F7:W7,1),LARGE(F7:W7,2),LARGE(F7:W7,3),LARGE(F7:W7,4)),IF(AB7=5,AVERAGE(LARGE(F7:W7,1),LARGE(F7:W7,2),LARGE(F7:W7,3),LARGE(F7:W7,4),LARGE(F7:W7,5)),IF(AB7=6,AVERAGE(LARGE(F7:W7,1),LARGE(F7:W7,2),LARGE(F7:W7,3),LARGE(F7:W7,4),LARGE(F7:W7,5),LARGE(F7:W7,6)),IF(AB7=7,AVERAGE(LARGE(F7:W7,1),LARGE(F7:W7,2),LARGE(F7:W7,3),LARGE(F7:W7,4),LARGE(F7:W7,5),LARGE(F7:W7,6),LARGE(F7:W7,7)),IF(AB7=8,AVERAGE(LARGE(F7:W7,1),LARGE(F7:W7,2),LARGE(F7:W7,3),LARGE(F7:W7,4),LARGE(F7:W7,5),LARGE(F7:W7,6),LARGE(F7:W7,7),LARGE(F7:W7,8)),IF(AB7=9,AVERAGE(LARGE(F7:W7,1),LARGE(F7:W7,2),LARGE(F7:W7,3),LARGE(F7:W7,4),LARGE(F7:W7,5),LARGE(F7:W7,6),LARGE(F7:W7,7),LARGE(F7:W7,8),LARGE(F7:W7,9)),IF(AB7&gt;9,AVERAGE(LARGE(F7:W7,1),LARGE(F7:W7,2),LARGE(F7:W7,3),LARGE(F7:W7,4),LARGE(F7:W7,5),LARGE(F7:W7,6),LARGE(F7:W7,7),LARGE(F7:W7,8),LARGE(F7:W7,9),LARGE(F7:W7,10)))))))))))))</f>
        <v>15</v>
      </c>
    </row>
    <row r="8" spans="1:37" s="6" customFormat="1" ht="12.95" customHeight="1" x14ac:dyDescent="0.2">
      <c r="A8" s="7" t="s">
        <v>81</v>
      </c>
      <c r="B8" s="8" t="s">
        <v>40</v>
      </c>
      <c r="C8" s="8" t="s">
        <v>51</v>
      </c>
      <c r="D8" s="182">
        <v>45.17</v>
      </c>
      <c r="E8" s="8" t="s">
        <v>4</v>
      </c>
      <c r="F8" s="8">
        <v>11</v>
      </c>
      <c r="G8" s="8">
        <v>14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17">
        <f>SUM(F8:W8)</f>
        <v>25</v>
      </c>
      <c r="Z8" s="27" t="str">
        <f>CONCATENATE(TRUNC(AA8),"m ",FIXED(((AA8)-TRUNC(AA8))*60,0),"s")</f>
        <v>39m 27s</v>
      </c>
      <c r="AA8" s="27">
        <v>39.450000000000003</v>
      </c>
      <c r="AB8" s="27">
        <f>COUNT(F8:W8)</f>
        <v>2</v>
      </c>
      <c r="AC8" s="28">
        <f>IF(AB8=0,0,IF(AB8=1,AVERAGE(LARGE(F8:W8,1)),IF(AB8=2,AVERAGE(LARGE(F8:W8,1),LARGE(F8:W8,2)),IF(AB8=3,AVERAGE(LARGE(F8:W8,1),LARGE(F8:W8,2),LARGE(F8:W8,3)),IF(AB8=4,AVERAGE(LARGE(F8:W8,1),LARGE(F8:W8,2),LARGE(F8:W8,3),LARGE(F8:W8,4)),IF(AB8=5,AVERAGE(LARGE(F8:W8,1),LARGE(F8:W8,2),LARGE(F8:W8,3),LARGE(F8:W8,4),LARGE(F8:W8,5)),IF(AB8=6,AVERAGE(LARGE(F8:W8,1),LARGE(F8:W8,2),LARGE(F8:W8,3),LARGE(F8:W8,4),LARGE(F8:W8,5),LARGE(F8:W8,6)),IF(AB8=7,AVERAGE(LARGE(F8:W8,1),LARGE(F8:W8,2),LARGE(F8:W8,3),LARGE(F8:W8,4),LARGE(F8:W8,5),LARGE(F8:W8,6),LARGE(F8:W8,7)),IF(AB8=8,AVERAGE(LARGE(F8:W8,1),LARGE(F8:W8,2),LARGE(F8:W8,3),LARGE(F8:W8,4),LARGE(F8:W8,5),LARGE(F8:W8,6),LARGE(F8:W8,7),LARGE(F8:W8,8)),IF(AB8=9,AVERAGE(LARGE(F8:W8,1),LARGE(F8:W8,2),LARGE(F8:W8,3),LARGE(F8:W8,4),LARGE(F8:W8,5),LARGE(F8:W8,6),LARGE(F8:W8,7),LARGE(F8:W8,8),LARGE(F8:W8,9)),IF(AB8&gt;9,AVERAGE(LARGE(F8:W8,1),LARGE(F8:W8,2),LARGE(F8:W8,3),LARGE(F8:W8,4),LARGE(F8:W8,5),LARGE(F8:W8,6),LARGE(F8:W8,7),LARGE(F8:W8,8),LARGE(F8:W8,9),LARGE(F8:W8,10)))))))))))))</f>
        <v>12.5</v>
      </c>
    </row>
    <row r="9" spans="1:37" s="6" customFormat="1" ht="12.95" customHeight="1" x14ac:dyDescent="0.2">
      <c r="A9" s="7" t="s">
        <v>80</v>
      </c>
      <c r="B9" s="8"/>
      <c r="C9" s="8"/>
      <c r="D9" s="182">
        <v>45.19</v>
      </c>
      <c r="E9" s="8" t="s">
        <v>4</v>
      </c>
      <c r="F9" s="8">
        <v>14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17">
        <f>SUM(F9:W9)</f>
        <v>14</v>
      </c>
      <c r="Z9" s="27"/>
      <c r="AA9" s="27"/>
      <c r="AB9" s="27"/>
      <c r="AC9" s="28"/>
    </row>
    <row r="10" spans="1:37" s="6" customFormat="1" ht="12.95" customHeight="1" x14ac:dyDescent="0.2">
      <c r="A10" s="341" t="s">
        <v>74</v>
      </c>
      <c r="B10" s="14"/>
      <c r="C10" s="14"/>
      <c r="D10" s="181">
        <v>47.57</v>
      </c>
      <c r="E10" s="14" t="s">
        <v>4</v>
      </c>
      <c r="F10" s="14"/>
      <c r="G10" s="14">
        <v>13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342">
        <f>SUM(F10:W10)</f>
        <v>13</v>
      </c>
      <c r="Z10" s="27"/>
      <c r="AA10" s="27"/>
      <c r="AB10" s="27"/>
      <c r="AC10" s="28"/>
    </row>
    <row r="11" spans="1:37" s="6" customFormat="1" ht="12.95" customHeight="1" x14ac:dyDescent="0.2">
      <c r="A11" s="7" t="s">
        <v>70</v>
      </c>
      <c r="B11" s="8"/>
      <c r="C11" s="8"/>
      <c r="D11" s="182">
        <v>46.05</v>
      </c>
      <c r="E11" s="8" t="s">
        <v>4</v>
      </c>
      <c r="F11" s="8">
        <v>13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17">
        <f>SUM(F11:W11)</f>
        <v>13</v>
      </c>
      <c r="Z11" s="27"/>
      <c r="AA11" s="27"/>
      <c r="AB11" s="27"/>
      <c r="AC11" s="28"/>
    </row>
    <row r="12" spans="1:37" s="6" customFormat="1" ht="12.95" customHeight="1" x14ac:dyDescent="0.2">
      <c r="A12" s="7" t="s">
        <v>34</v>
      </c>
      <c r="B12" s="8" t="s">
        <v>6</v>
      </c>
      <c r="C12" s="8"/>
      <c r="D12" s="182">
        <v>48.23</v>
      </c>
      <c r="E12" s="8" t="s">
        <v>4</v>
      </c>
      <c r="F12" s="8"/>
      <c r="G12" s="8">
        <v>12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17">
        <f>SUM(F12:W12)</f>
        <v>12</v>
      </c>
      <c r="Z12" s="27"/>
      <c r="AA12" s="27"/>
      <c r="AB12" s="27"/>
      <c r="AC12" s="28"/>
    </row>
    <row r="13" spans="1:37" s="6" customFormat="1" ht="12.95" customHeight="1" x14ac:dyDescent="0.2">
      <c r="A13" s="7" t="s">
        <v>31</v>
      </c>
      <c r="B13" s="8"/>
      <c r="C13" s="8"/>
      <c r="D13" s="182">
        <v>45.49</v>
      </c>
      <c r="E13" s="8" t="s">
        <v>4</v>
      </c>
      <c r="F13" s="8">
        <v>12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17">
        <f>SUM(F13:W13)</f>
        <v>12</v>
      </c>
      <c r="Z13" s="27" t="str">
        <f>CONCATENATE(TRUNC(AA13),"m ",FIXED(((AA13)-TRUNC(AA13))*60,0),"s")</f>
        <v>40m 10s</v>
      </c>
      <c r="AA13" s="27">
        <v>40.17</v>
      </c>
      <c r="AB13" s="27">
        <f>COUNT(F13:W13)</f>
        <v>1</v>
      </c>
      <c r="AC13" s="28">
        <f>IF(AB13=0,0,IF(AB13=1,AVERAGE(LARGE(F13:W13,1)),IF(AB13=2,AVERAGE(LARGE(F13:W13,1),LARGE(F13:W13,2)),IF(AB13=3,AVERAGE(LARGE(F13:W13,1),LARGE(F13:W13,2),LARGE(F13:W13,3)),IF(AB13=4,AVERAGE(LARGE(F13:W13,1),LARGE(F13:W13,2),LARGE(F13:W13,3),LARGE(F13:W13,4)),IF(AB13=5,AVERAGE(LARGE(F13:W13,1),LARGE(F13:W13,2),LARGE(F13:W13,3),LARGE(F13:W13,4),LARGE(F13:W13,5)),IF(AB13=6,AVERAGE(LARGE(F13:W13,1),LARGE(F13:W13,2),LARGE(F13:W13,3),LARGE(F13:W13,4),LARGE(F13:W13,5),LARGE(F13:W13,6)),IF(AB13=7,AVERAGE(LARGE(F13:W13,1),LARGE(F13:W13,2),LARGE(F13:W13,3),LARGE(F13:W13,4),LARGE(F13:W13,5),LARGE(F13:W13,6),LARGE(F13:W13,7)),IF(AB13=8,AVERAGE(LARGE(F13:W13,1),LARGE(F13:W13,2),LARGE(F13:W13,3),LARGE(F13:W13,4),LARGE(F13:W13,5),LARGE(F13:W13,6),LARGE(F13:W13,7),LARGE(F13:W13,8)),IF(AB13=9,AVERAGE(LARGE(F13:W13,1),LARGE(F13:W13,2),LARGE(F13:W13,3),LARGE(F13:W13,4),LARGE(F13:W13,5),LARGE(F13:W13,6),LARGE(F13:W13,7),LARGE(F13:W13,8),LARGE(F13:W13,9)),IF(AB13&gt;9,AVERAGE(LARGE(F13:W13,1),LARGE(F13:W13,2),LARGE(F13:W13,3),LARGE(F13:W13,4),LARGE(F13:W13,5),LARGE(F13:W13,6),LARGE(F13:W13,7),LARGE(F13:W13,8),LARGE(F13:W13,9),LARGE(F13:W13,10)))))))))))))</f>
        <v>12</v>
      </c>
    </row>
    <row r="14" spans="1:37" s="6" customFormat="1" ht="12.95" customHeight="1" thickBot="1" x14ac:dyDescent="0.25">
      <c r="A14" s="71" t="s">
        <v>71</v>
      </c>
      <c r="B14" s="347" t="s">
        <v>79</v>
      </c>
      <c r="C14" s="347"/>
      <c r="D14" s="348">
        <v>48.44</v>
      </c>
      <c r="E14" s="347" t="s">
        <v>4</v>
      </c>
      <c r="F14" s="347">
        <v>10</v>
      </c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63">
        <f>SUM(F14:W14)</f>
        <v>10</v>
      </c>
      <c r="Z14" s="27"/>
      <c r="AA14" s="27"/>
      <c r="AB14" s="27"/>
      <c r="AC14" s="28"/>
      <c r="AI14" s="201"/>
      <c r="AJ14" s="201"/>
      <c r="AK14" s="201"/>
    </row>
    <row r="15" spans="1:37" s="6" customFormat="1" ht="12.95" customHeight="1" x14ac:dyDescent="0.25">
      <c r="A15" s="350" t="s">
        <v>75</v>
      </c>
      <c r="B15" s="11"/>
      <c r="C15" s="11"/>
      <c r="D15" s="180">
        <v>27.46</v>
      </c>
      <c r="E15" s="11" t="s">
        <v>6</v>
      </c>
      <c r="F15" s="5">
        <v>15</v>
      </c>
      <c r="G15" s="5">
        <v>15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64"/>
      <c r="W15" s="64"/>
      <c r="X15" s="57">
        <f>SUM(F15:W15)</f>
        <v>30</v>
      </c>
      <c r="Z15" s="27"/>
      <c r="AA15" s="27"/>
      <c r="AB15" s="27">
        <f>COUNT(F15:W15)</f>
        <v>2</v>
      </c>
      <c r="AC15" s="28">
        <f>IF(AB15=0,0,IF(AB15=1,AVERAGE(LARGE(F15:W15,1)),IF(AB15=2,AVERAGE(LARGE(F15:W15,1),LARGE(F15:W15,2)),IF(AB15=3,AVERAGE(LARGE(F15:W15,1),LARGE(F15:W15,2),LARGE(F15:W15,3)),IF(AB15=4,AVERAGE(LARGE(F15:W15,1),LARGE(F15:W15,2),LARGE(F15:W15,3),LARGE(F15:W15,4)),IF(AB15=5,AVERAGE(LARGE(F15:W15,1),LARGE(F15:W15,2),LARGE(F15:W15,3),LARGE(F15:W15,4),LARGE(F15:W15,5)),IF(AB15=6,AVERAGE(LARGE(F15:W15,1),LARGE(F15:W15,2),LARGE(F15:W15,3),LARGE(F15:W15,4),LARGE(F15:W15,5),LARGE(F15:W15,6)),IF(AB15=7,AVERAGE(LARGE(F15:W15,1),LARGE(F15:W15,2),LARGE(F15:W15,3),LARGE(F15:W15,4),LARGE(F15:W15,5),LARGE(F15:W15,6),LARGE(F15:W15,7)),IF(AB15=8,AVERAGE(LARGE(F15:W15,1),LARGE(F15:W15,2),LARGE(F15:W15,3),LARGE(F15:W15,4),LARGE(F15:W15,5),LARGE(F15:W15,6),LARGE(F15:W15,7),LARGE(F15:W15,8)),IF(AB15=9,AVERAGE(LARGE(F15:W15,1),LARGE(F15:W15,2),LARGE(F15:W15,3),LARGE(F15:W15,4),LARGE(F15:W15,5),LARGE(F15:W15,6),LARGE(F15:W15,7),LARGE(F15:W15,8),LARGE(F15:W15,9)),IF(AB15&gt;9,AVERAGE(LARGE(F15:W15,1),LARGE(F15:W15,2),LARGE(F15:W15,3),LARGE(F15:W15,4),LARGE(F15:W15,5),LARGE(F15:W15,6),LARGE(F15:W15,7),LARGE(F15:W15,8),LARGE(F15:W15,9),LARGE(F15:W15,10)))))))))))))</f>
        <v>15</v>
      </c>
      <c r="AI15" s="202"/>
      <c r="AJ15" s="202"/>
      <c r="AK15" s="130"/>
    </row>
    <row r="16" spans="1:37" s="6" customFormat="1" ht="12.95" customHeight="1" x14ac:dyDescent="0.25">
      <c r="A16" s="7" t="s">
        <v>17</v>
      </c>
      <c r="B16" s="8"/>
      <c r="C16" s="8" t="s">
        <v>54</v>
      </c>
      <c r="D16" s="182">
        <v>31.39</v>
      </c>
      <c r="E16" s="2" t="s">
        <v>6</v>
      </c>
      <c r="F16" s="8">
        <v>14</v>
      </c>
      <c r="G16" s="8">
        <v>14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20"/>
      <c r="W16" s="20"/>
      <c r="X16" s="17">
        <f>SUM(F16:W16)</f>
        <v>28</v>
      </c>
      <c r="Y16" s="1"/>
      <c r="Z16" s="27" t="str">
        <f>CONCATENATE(TRUNC(AA16),"m ",FIXED(((AA16)-TRUNC(AA16))*60,0),"s")</f>
        <v>0m 0s</v>
      </c>
      <c r="AA16" s="30"/>
      <c r="AB16" s="27">
        <f>COUNT(F16:W16)</f>
        <v>2</v>
      </c>
      <c r="AC16" s="28">
        <f>IF(AB16=0,0,IF(AB16=1,AVERAGE(LARGE(F16:W16,1)),IF(AB16=2,AVERAGE(LARGE(F16:W16,1),LARGE(F16:W16,2)),IF(AB16=3,AVERAGE(LARGE(F16:W16,1),LARGE(F16:W16,2),LARGE(F16:W16,3)),IF(AB16=4,AVERAGE(LARGE(F16:W16,1),LARGE(F16:W16,2),LARGE(F16:W16,3),LARGE(F16:W16,4)),IF(AB16=5,AVERAGE(LARGE(F16:W16,1),LARGE(F16:W16,2),LARGE(F16:W16,3),LARGE(F16:W16,4),LARGE(F16:W16,5)),IF(AB16=6,AVERAGE(LARGE(F16:W16,1),LARGE(F16:W16,2),LARGE(F16:W16,3),LARGE(F16:W16,4),LARGE(F16:W16,5),LARGE(F16:W16,6)),IF(AB16=7,AVERAGE(LARGE(F16:W16,1),LARGE(F16:W16,2),LARGE(F16:W16,3),LARGE(F16:W16,4),LARGE(F16:W16,5),LARGE(F16:W16,6),LARGE(F16:W16,7)),IF(AB16=8,AVERAGE(LARGE(F16:W16,1),LARGE(F16:W16,2),LARGE(F16:W16,3),LARGE(F16:W16,4),LARGE(F16:W16,5),LARGE(F16:W16,6),LARGE(F16:W16,7),LARGE(F16:W16,8)),IF(AB16=9,AVERAGE(LARGE(F16:W16,1),LARGE(F16:W16,2),LARGE(F16:W16,3),LARGE(F16:W16,4),LARGE(F16:W16,5),LARGE(F16:W16,6),LARGE(F16:W16,7),LARGE(F16:W16,8),LARGE(F16:W16,9)),IF(AB16&gt;9,AVERAGE(LARGE(F16:W16,1),LARGE(F16:W16,2),LARGE(F16:W16,3),LARGE(F16:W16,4),LARGE(F16:W16,5),LARGE(F16:W16,6),LARGE(F16:W16,7),LARGE(F16:W16,8),LARGE(F16:W16,9),LARGE(F16:W16,10)))))))))))))</f>
        <v>14</v>
      </c>
      <c r="AD16" s="1"/>
      <c r="AE16" s="1"/>
      <c r="AI16" s="201"/>
      <c r="AJ16" s="201"/>
      <c r="AK16" s="130"/>
    </row>
    <row r="17" spans="1:37" s="6" customFormat="1" ht="12.95" customHeight="1" x14ac:dyDescent="0.25">
      <c r="A17" s="55" t="s">
        <v>66</v>
      </c>
      <c r="B17" s="53"/>
      <c r="C17" s="2" t="s">
        <v>52</v>
      </c>
      <c r="D17" s="349">
        <v>36.299999999999997</v>
      </c>
      <c r="E17" s="8" t="s">
        <v>6</v>
      </c>
      <c r="F17" s="8">
        <v>12</v>
      </c>
      <c r="G17" s="8">
        <v>13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20"/>
      <c r="W17" s="20"/>
      <c r="X17" s="17">
        <f>SUM(F17:W17)</f>
        <v>25</v>
      </c>
      <c r="Y17" s="1"/>
      <c r="Z17" s="30"/>
      <c r="AA17" s="30"/>
      <c r="AB17" s="27">
        <f>COUNT(F17:W17)</f>
        <v>2</v>
      </c>
      <c r="AC17" s="28">
        <f>IF(AB17=0,0,IF(AB17=1,AVERAGE(LARGE(F17:W17,1)),IF(AB17=2,AVERAGE(LARGE(F17:W17,1),LARGE(F17:W17,2)),IF(AB17=3,AVERAGE(LARGE(F17:W17,1),LARGE(F17:W17,2),LARGE(F17:W17,3)),IF(AB17=4,AVERAGE(LARGE(F17:W17,1),LARGE(F17:W17,2),LARGE(F17:W17,3),LARGE(F17:W17,4)),IF(AB17=5,AVERAGE(LARGE(F17:W17,1),LARGE(F17:W17,2),LARGE(F17:W17,3),LARGE(F17:W17,4),LARGE(F17:W17,5)),IF(AB17=6,AVERAGE(LARGE(F17:W17,1),LARGE(F17:W17,2),LARGE(F17:W17,3),LARGE(F17:W17,4),LARGE(F17:W17,5),LARGE(F17:W17,6)),IF(AB17=7,AVERAGE(LARGE(F17:W17,1),LARGE(F17:W17,2),LARGE(F17:W17,3),LARGE(F17:W17,4),LARGE(F17:W17,5),LARGE(F17:W17,6),LARGE(F17:W17,7)),IF(AB17=8,AVERAGE(LARGE(F17:W17,1),LARGE(F17:W17,2),LARGE(F17:W17,3),LARGE(F17:W17,4),LARGE(F17:W17,5),LARGE(F17:W17,6),LARGE(F17:W17,7),LARGE(F17:W17,8)),IF(AB17=9,AVERAGE(LARGE(F17:W17,1),LARGE(F17:W17,2),LARGE(F17:W17,3),LARGE(F17:W17,4),LARGE(F17:W17,5),LARGE(F17:W17,6),LARGE(F17:W17,7),LARGE(F17:W17,8),LARGE(F17:W17,9)),IF(AB17&gt;9,AVERAGE(LARGE(F17:W17,1),LARGE(F17:W17,2),LARGE(F17:W17,3),LARGE(F17:W17,4),LARGE(F17:W17,5),LARGE(F17:W17,6),LARGE(F17:W17,7),LARGE(F17:W17,8),LARGE(F17:W17,9),LARGE(F17:W17,10)))))))))))))</f>
        <v>12.5</v>
      </c>
      <c r="AD17" s="1"/>
      <c r="AE17" s="1"/>
      <c r="AF17" s="1"/>
      <c r="AG17" s="1"/>
      <c r="AH17" s="1"/>
      <c r="AI17" s="202"/>
      <c r="AJ17" s="202"/>
      <c r="AK17" s="130"/>
    </row>
    <row r="18" spans="1:37" s="1" customFormat="1" ht="12.95" customHeight="1" x14ac:dyDescent="0.25">
      <c r="A18" s="54" t="s">
        <v>76</v>
      </c>
      <c r="B18" s="2" t="s">
        <v>37</v>
      </c>
      <c r="C18" s="2"/>
      <c r="D18" s="349">
        <v>35.5</v>
      </c>
      <c r="E18" s="2" t="s">
        <v>6</v>
      </c>
      <c r="F18" s="8">
        <v>10</v>
      </c>
      <c r="G18" s="8">
        <v>11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20"/>
      <c r="W18" s="20"/>
      <c r="X18" s="17">
        <f>SUM(F18:W18)</f>
        <v>21</v>
      </c>
      <c r="Y18" s="6"/>
      <c r="Z18" s="27"/>
      <c r="AA18" s="27"/>
      <c r="AB18" s="27">
        <f>COUNT(F18:W18)</f>
        <v>2</v>
      </c>
      <c r="AC18" s="28">
        <f>IF(AB18=0,0,IF(AB18=1,AVERAGE(LARGE(F18:W18,1)),IF(AB18=2,AVERAGE(LARGE(F18:W18,1),LARGE(F18:W18,2)),IF(AB18=3,AVERAGE(LARGE(F18:W18,1),LARGE(F18:W18,2),LARGE(F18:W18,3)),IF(AB18=4,AVERAGE(LARGE(F18:W18,1),LARGE(F18:W18,2),LARGE(F18:W18,3),LARGE(F18:W18,4)),IF(AB18=5,AVERAGE(LARGE(F18:W18,1),LARGE(F18:W18,2),LARGE(F18:W18,3),LARGE(F18:W18,4),LARGE(F18:W18,5)),IF(AB18=6,AVERAGE(LARGE(F18:W18,1),LARGE(F18:W18,2),LARGE(F18:W18,3),LARGE(F18:W18,4),LARGE(F18:W18,5),LARGE(F18:W18,6)),IF(AB18=7,AVERAGE(LARGE(F18:W18,1),LARGE(F18:W18,2),LARGE(F18:W18,3),LARGE(F18:W18,4),LARGE(F18:W18,5),LARGE(F18:W18,6),LARGE(F18:W18,7)),IF(AB18=8,AVERAGE(LARGE(F18:W18,1),LARGE(F18:W18,2),LARGE(F18:W18,3),LARGE(F18:W18,4),LARGE(F18:W18,5),LARGE(F18:W18,6),LARGE(F18:W18,7),LARGE(F18:W18,8)),IF(AB18=9,AVERAGE(LARGE(F18:W18,1),LARGE(F18:W18,2),LARGE(F18:W18,3),LARGE(F18:W18,4),LARGE(F18:W18,5),LARGE(F18:W18,6),LARGE(F18:W18,7),LARGE(F18:W18,8),LARGE(F18:W18,9)),IF(AB18&gt;9,AVERAGE(LARGE(F18:W18,1),LARGE(F18:W18,2),LARGE(F18:W18,3),LARGE(F18:W18,4),LARGE(F18:W18,5),LARGE(F18:W18,6),LARGE(F18:W18,7),LARGE(F18:W18,8),LARGE(F18:W18,9),LARGE(F18:W18,10)))))))))))))</f>
        <v>10.5</v>
      </c>
      <c r="AD18" s="10"/>
      <c r="AE18" s="10"/>
      <c r="AF18" s="10"/>
      <c r="AG18" s="10"/>
      <c r="AH18" s="10"/>
      <c r="AI18" s="202"/>
      <c r="AJ18" s="202"/>
      <c r="AK18" s="204"/>
    </row>
    <row r="19" spans="1:37" s="10" customFormat="1" ht="12.95" customHeight="1" x14ac:dyDescent="0.25">
      <c r="A19" s="54" t="s">
        <v>48</v>
      </c>
      <c r="B19" s="2" t="s">
        <v>69</v>
      </c>
      <c r="C19" s="2" t="s">
        <v>52</v>
      </c>
      <c r="D19" s="182">
        <v>34.409999999999997</v>
      </c>
      <c r="E19" s="2" t="s">
        <v>6</v>
      </c>
      <c r="F19" s="8">
        <v>11</v>
      </c>
      <c r="G19" s="8">
        <v>7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20"/>
      <c r="W19" s="20"/>
      <c r="X19" s="17">
        <f>SUM(F19:W19)</f>
        <v>18</v>
      </c>
      <c r="Y19" s="1"/>
      <c r="Z19" s="27" t="str">
        <f>CONCATENATE(TRUNC(AA19),"m ",FIXED(((AA19)-TRUNC(AA19))*60,0),"s")</f>
        <v>33m 59s</v>
      </c>
      <c r="AA19" s="27">
        <v>33.979999999999997</v>
      </c>
      <c r="AB19" s="27">
        <f>COUNT(F19:W19)</f>
        <v>2</v>
      </c>
      <c r="AC19" s="28">
        <f>IF(AB19=0,0,IF(AB19=1,AVERAGE(LARGE(F19:W19,1)),IF(AB19=2,AVERAGE(LARGE(F19:W19,1),LARGE(F19:W19,2)),IF(AB19=3,AVERAGE(LARGE(F19:W19,1),LARGE(F19:W19,2),LARGE(F19:W19,3)),IF(AB19=4,AVERAGE(LARGE(F19:W19,1),LARGE(F19:W19,2),LARGE(F19:W19,3),LARGE(F19:W19,4)),IF(AB19=5,AVERAGE(LARGE(F19:W19,1),LARGE(F19:W19,2),LARGE(F19:W19,3),LARGE(F19:W19,4),LARGE(F19:W19,5)),IF(AB19=6,AVERAGE(LARGE(F19:W19,1),LARGE(F19:W19,2),LARGE(F19:W19,3),LARGE(F19:W19,4),LARGE(F19:W19,5),LARGE(F19:W19,6)),IF(AB19=7,AVERAGE(LARGE(F19:W19,1),LARGE(F19:W19,2),LARGE(F19:W19,3),LARGE(F19:W19,4),LARGE(F19:W19,5),LARGE(F19:W19,6),LARGE(F19:W19,7)),IF(AB19=8,AVERAGE(LARGE(F19:W19,1),LARGE(F19:W19,2),LARGE(F19:W19,3),LARGE(F19:W19,4),LARGE(F19:W19,5),LARGE(F19:W19,6),LARGE(F19:W19,7),LARGE(F19:W19,8)),IF(AB19=9,AVERAGE(LARGE(F19:W19,1),LARGE(F19:W19,2),LARGE(F19:W19,3),LARGE(F19:W19,4),LARGE(F19:W19,5),LARGE(F19:W19,6),LARGE(F19:W19,7),LARGE(F19:W19,8),LARGE(F19:W19,9)),IF(AB19&gt;9,AVERAGE(LARGE(F19:W19,1),LARGE(F19:W19,2),LARGE(F19:W19,3),LARGE(F19:W19,4),LARGE(F19:W19,5),LARGE(F19:W19,6),LARGE(F19:W19,7),LARGE(F19:W19,8),LARGE(F19:W19,9),LARGE(F19:W19,10)))))))))))))</f>
        <v>9</v>
      </c>
      <c r="AI19" s="203"/>
      <c r="AJ19" s="130"/>
      <c r="AK19" s="129"/>
    </row>
    <row r="20" spans="1:37" s="10" customFormat="1" ht="12.95" customHeight="1" x14ac:dyDescent="0.25">
      <c r="A20" s="54" t="s">
        <v>21</v>
      </c>
      <c r="B20" s="2" t="s">
        <v>68</v>
      </c>
      <c r="C20" s="2"/>
      <c r="D20" s="182">
        <v>39.36</v>
      </c>
      <c r="E20" s="2" t="s">
        <v>6</v>
      </c>
      <c r="F20" s="8">
        <v>7</v>
      </c>
      <c r="G20" s="8">
        <v>10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20"/>
      <c r="W20" s="20"/>
      <c r="X20" s="17">
        <f>SUM(F20:W20)</f>
        <v>17</v>
      </c>
      <c r="Y20" s="6"/>
      <c r="Z20" s="27"/>
      <c r="AA20" s="27"/>
      <c r="AB20" s="27">
        <f>COUNT(F20:W20)</f>
        <v>2</v>
      </c>
      <c r="AC20" s="28">
        <f>IF(AB20=0,0,IF(AB20=1,AVERAGE(LARGE(F20:W20,1)),IF(AB20=2,AVERAGE(LARGE(F20:W20,1),LARGE(F20:W20,2)),IF(AB20=3,AVERAGE(LARGE(F20:W20,1),LARGE(F20:W20,2),LARGE(F20:W20,3)),IF(AB20=4,AVERAGE(LARGE(F20:W20,1),LARGE(F20:W20,2),LARGE(F20:W20,3),LARGE(F20:W20,4)),IF(AB20=5,AVERAGE(LARGE(F20:W20,1),LARGE(F20:W20,2),LARGE(F20:W20,3),LARGE(F20:W20,4),LARGE(F20:W20,5)),IF(AB20=6,AVERAGE(LARGE(F20:W20,1),LARGE(F20:W20,2),LARGE(F20:W20,3),LARGE(F20:W20,4),LARGE(F20:W20,5),LARGE(F20:W20,6)),IF(AB20=7,AVERAGE(LARGE(F20:W20,1),LARGE(F20:W20,2),LARGE(F20:W20,3),LARGE(F20:W20,4),LARGE(F20:W20,5),LARGE(F20:W20,6),LARGE(F20:W20,7)),IF(AB20=8,AVERAGE(LARGE(F20:W20,1),LARGE(F20:W20,2),LARGE(F20:W20,3),LARGE(F20:W20,4),LARGE(F20:W20,5),LARGE(F20:W20,6),LARGE(F20:W20,7),LARGE(F20:W20,8)),IF(AB20=9,AVERAGE(LARGE(F20:W20,1),LARGE(F20:W20,2),LARGE(F20:W20,3),LARGE(F20:W20,4),LARGE(F20:W20,5),LARGE(F20:W20,6),LARGE(F20:W20,7),LARGE(F20:W20,8),LARGE(F20:W20,9)),IF(AB20&gt;9,AVERAGE(LARGE(F20:W20,1),LARGE(F20:W20,2),LARGE(F20:W20,3),LARGE(F20:W20,4),LARGE(F20:W20,5),LARGE(F20:W20,6),LARGE(F20:W20,7),LARGE(F20:W20,8),LARGE(F20:W20,9),LARGE(F20:W20,10)))))))))))))</f>
        <v>8.5</v>
      </c>
      <c r="AF20" s="1"/>
      <c r="AG20" s="1"/>
      <c r="AH20" s="1"/>
      <c r="AI20" s="202"/>
      <c r="AJ20" s="202"/>
      <c r="AK20" s="129"/>
    </row>
    <row r="21" spans="1:37" s="10" customFormat="1" ht="12.95" customHeight="1" x14ac:dyDescent="0.25">
      <c r="A21" s="54" t="s">
        <v>28</v>
      </c>
      <c r="B21" s="2"/>
      <c r="C21" s="8"/>
      <c r="D21" s="182">
        <v>37.08</v>
      </c>
      <c r="E21" s="8" t="s">
        <v>6</v>
      </c>
      <c r="F21" s="8">
        <v>8</v>
      </c>
      <c r="G21" s="8">
        <v>8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17">
        <f>SUM(F21:W21)</f>
        <v>16</v>
      </c>
      <c r="Y21" s="6"/>
      <c r="Z21" s="27"/>
      <c r="AA21" s="27"/>
      <c r="AB21" s="27">
        <f>COUNT(F21:W21)</f>
        <v>2</v>
      </c>
      <c r="AC21" s="28">
        <f>IF(AB21=0,0,IF(AB21=1,AVERAGE(LARGE(F21:W21,1)),IF(AB21=2,AVERAGE(LARGE(F21:W21,1),LARGE(F21:W21,2)),IF(AB21=3,AVERAGE(LARGE(F21:W21,1),LARGE(F21:W21,2),LARGE(F21:W21,3)),IF(AB21=4,AVERAGE(LARGE(F21:W21,1),LARGE(F21:W21,2),LARGE(F21:W21,3),LARGE(F21:W21,4)),IF(AB21=5,AVERAGE(LARGE(F21:W21,1),LARGE(F21:W21,2),LARGE(F21:W21,3),LARGE(F21:W21,4),LARGE(F21:W21,5)),IF(AB21=6,AVERAGE(LARGE(F21:W21,1),LARGE(F21:W21,2),LARGE(F21:W21,3),LARGE(F21:W21,4),LARGE(F21:W21,5),LARGE(F21:W21,6)),IF(AB21=7,AVERAGE(LARGE(F21:W21,1),LARGE(F21:W21,2),LARGE(F21:W21,3),LARGE(F21:W21,4),LARGE(F21:W21,5),LARGE(F21:W21,6),LARGE(F21:W21,7)),IF(AB21=8,AVERAGE(LARGE(F21:W21,1),LARGE(F21:W21,2),LARGE(F21:W21,3),LARGE(F21:W21,4),LARGE(F21:W21,5),LARGE(F21:W21,6),LARGE(F21:W21,7),LARGE(F21:W21,8)),IF(AB21=9,AVERAGE(LARGE(F21:W21,1),LARGE(F21:W21,2),LARGE(F21:W21,3),LARGE(F21:W21,4),LARGE(F21:W21,5),LARGE(F21:W21,6),LARGE(F21:W21,7),LARGE(F21:W21,8),LARGE(F21:W21,9)),IF(AB21&gt;9,AVERAGE(LARGE(F21:W21,1),LARGE(F21:W21,2),LARGE(F21:W21,3),LARGE(F21:W21,4),LARGE(F21:W21,5),LARGE(F21:W21,6),LARGE(F21:W21,7),LARGE(F21:W21,8),LARGE(F21:W21,9),LARGE(F21:W21,10)))))))))))))</f>
        <v>8</v>
      </c>
      <c r="AD21" s="6"/>
      <c r="AE21" s="6"/>
      <c r="AF21" s="1"/>
      <c r="AG21" s="1"/>
      <c r="AH21" s="1"/>
      <c r="AI21" s="202"/>
      <c r="AJ21" s="202"/>
      <c r="AK21" s="130"/>
    </row>
    <row r="22" spans="1:37" s="10" customFormat="1" ht="12.95" customHeight="1" x14ac:dyDescent="0.25">
      <c r="A22" s="54" t="s">
        <v>48</v>
      </c>
      <c r="B22" s="2" t="s">
        <v>40</v>
      </c>
      <c r="C22" s="2" t="s">
        <v>52</v>
      </c>
      <c r="D22" s="182">
        <v>35.03</v>
      </c>
      <c r="E22" s="2" t="s">
        <v>6</v>
      </c>
      <c r="F22" s="8">
        <v>13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20"/>
      <c r="W22" s="20"/>
      <c r="X22" s="17">
        <f>SUM(F22:W22)</f>
        <v>13</v>
      </c>
      <c r="Y22" s="6"/>
      <c r="Z22" s="27" t="str">
        <f>CONCATENATE(TRUNC(AA22),"m ",FIXED(((AA22)-TRUNC(AA22))*60,0),"s")</f>
        <v>34m 8s</v>
      </c>
      <c r="AA22" s="27">
        <v>34.130000000000003</v>
      </c>
      <c r="AB22" s="27">
        <f>COUNT(F22:W22)</f>
        <v>1</v>
      </c>
      <c r="AC22" s="28">
        <f>IF(AB22=0,0,IF(AB22=1,AVERAGE(LARGE(F22:W22,1)),IF(AB22=2,AVERAGE(LARGE(F22:W22,1),LARGE(F22:W22,2)),IF(AB22=3,AVERAGE(LARGE(F22:W22,1),LARGE(F22:W22,2),LARGE(F22:W22,3)),IF(AB22=4,AVERAGE(LARGE(F22:W22,1),LARGE(F22:W22,2),LARGE(F22:W22,3),LARGE(F22:W22,4)),IF(AB22=5,AVERAGE(LARGE(F22:W22,1),LARGE(F22:W22,2),LARGE(F22:W22,3),LARGE(F22:W22,4),LARGE(F22:W22,5)),IF(AB22=6,AVERAGE(LARGE(F22:W22,1),LARGE(F22:W22,2),LARGE(F22:W22,3),LARGE(F22:W22,4),LARGE(F22:W22,5),LARGE(F22:W22,6)),IF(AB22=7,AVERAGE(LARGE(F22:W22,1),LARGE(F22:W22,2),LARGE(F22:W22,3),LARGE(F22:W22,4),LARGE(F22:W22,5),LARGE(F22:W22,6),LARGE(F22:W22,7)),IF(AB22=8,AVERAGE(LARGE(F22:W22,1),LARGE(F22:W22,2),LARGE(F22:W22,3),LARGE(F22:W22,4),LARGE(F22:W22,5),LARGE(F22:W22,6),LARGE(F22:W22,7),LARGE(F22:W22,8)),IF(AB22=9,AVERAGE(LARGE(F22:W22,1),LARGE(F22:W22,2),LARGE(F22:W22,3),LARGE(F22:W22,4),LARGE(F22:W22,5),LARGE(F22:W22,6),LARGE(F22:W22,7),LARGE(F22:W22,8),LARGE(F22:W22,9)),IF(AB22&gt;9,AVERAGE(LARGE(F22:W22,1),LARGE(F22:W22,2),LARGE(F22:W22,3),LARGE(F22:W22,4),LARGE(F22:W22,5),LARGE(F22:W22,6),LARGE(F22:W22,7),LARGE(F22:W22,8),LARGE(F22:W22,9),LARGE(F22:W22,10)))))))))))))</f>
        <v>13</v>
      </c>
      <c r="AF22" s="6"/>
      <c r="AG22" s="6"/>
      <c r="AH22" s="6"/>
      <c r="AI22" s="202"/>
      <c r="AJ22" s="202"/>
      <c r="AK22" s="130"/>
    </row>
    <row r="23" spans="1:37" s="10" customFormat="1" ht="12.95" customHeight="1" x14ac:dyDescent="0.25">
      <c r="A23" s="54" t="s">
        <v>18</v>
      </c>
      <c r="B23" s="2"/>
      <c r="C23" s="2"/>
      <c r="D23" s="182">
        <v>33.22</v>
      </c>
      <c r="E23" s="2" t="s">
        <v>6</v>
      </c>
      <c r="F23" s="8"/>
      <c r="G23" s="8">
        <v>12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20"/>
      <c r="W23" s="20"/>
      <c r="X23" s="17">
        <f>SUM(F23:W23)</f>
        <v>12</v>
      </c>
      <c r="Y23" s="1"/>
      <c r="Z23" s="27"/>
      <c r="AA23" s="27"/>
      <c r="AB23" s="27"/>
      <c r="AC23" s="28"/>
      <c r="AI23" s="203"/>
      <c r="AJ23" s="130"/>
      <c r="AK23" s="129"/>
    </row>
    <row r="24" spans="1:37" s="10" customFormat="1" ht="12.95" customHeight="1" x14ac:dyDescent="0.25">
      <c r="A24" s="7" t="s">
        <v>38</v>
      </c>
      <c r="B24" s="8" t="s">
        <v>39</v>
      </c>
      <c r="C24" s="2"/>
      <c r="D24" s="182">
        <v>41.25</v>
      </c>
      <c r="E24" s="2" t="s">
        <v>6</v>
      </c>
      <c r="F24" s="8">
        <v>5</v>
      </c>
      <c r="G24" s="8">
        <v>6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7">
        <f>SUM(F24:W24)</f>
        <v>11</v>
      </c>
      <c r="Y24" s="1"/>
      <c r="Z24" s="27" t="str">
        <f>CONCATENATE(TRUNC(AA24),"m ",FIXED(((AA24)-TRUNC(AA24))*60,0),"s")</f>
        <v>34m 26s</v>
      </c>
      <c r="AA24" s="27">
        <v>34.43</v>
      </c>
      <c r="AB24" s="27">
        <f>COUNT(F24:W24)</f>
        <v>2</v>
      </c>
      <c r="AC24" s="28">
        <f>IF(AB24=0,0,IF(AB24=1,AVERAGE(LARGE(F24:W24,1)),IF(AB24=2,AVERAGE(LARGE(F24:W24,1),LARGE(F24:W24,2)),IF(AB24=3,AVERAGE(LARGE(F24:W24,1),LARGE(F24:W24,2),LARGE(F24:W24,3)),IF(AB24=4,AVERAGE(LARGE(F24:W24,1),LARGE(F24:W24,2),LARGE(F24:W24,3),LARGE(F24:W24,4)),IF(AB24=5,AVERAGE(LARGE(F24:W24,1),LARGE(F24:W24,2),LARGE(F24:W24,3),LARGE(F24:W24,4),LARGE(F24:W24,5)),IF(AB24=6,AVERAGE(LARGE(F24:W24,1),LARGE(F24:W24,2),LARGE(F24:W24,3),LARGE(F24:W24,4),LARGE(F24:W24,5),LARGE(F24:W24,6)),IF(AB24=7,AVERAGE(LARGE(F24:W24,1),LARGE(F24:W24,2),LARGE(F24:W24,3),LARGE(F24:W24,4),LARGE(F24:W24,5),LARGE(F24:W24,6),LARGE(F24:W24,7)),IF(AB24=8,AVERAGE(LARGE(F24:W24,1),LARGE(F24:W24,2),LARGE(F24:W24,3),LARGE(F24:W24,4),LARGE(F24:W24,5),LARGE(F24:W24,6),LARGE(F24:W24,7),LARGE(F24:W24,8)),IF(AB24=9,AVERAGE(LARGE(F24:W24,1),LARGE(F24:W24,2),LARGE(F24:W24,3),LARGE(F24:W24,4),LARGE(F24:W24,5),LARGE(F24:W24,6),LARGE(F24:W24,7),LARGE(F24:W24,8),LARGE(F24:W24,9)),IF(AB24&gt;9,AVERAGE(LARGE(F24:W24,1),LARGE(F24:W24,2),LARGE(F24:W24,3),LARGE(F24:W24,4),LARGE(F24:W24,5),LARGE(F24:W24,6),LARGE(F24:W24,7),LARGE(F24:W24,8),LARGE(F24:W24,9),LARGE(F24:W24,10)))))))))))))</f>
        <v>5.5</v>
      </c>
      <c r="AD24" s="6"/>
      <c r="AE24" s="6"/>
      <c r="AF24" s="1"/>
      <c r="AG24" s="1"/>
      <c r="AH24" s="1"/>
      <c r="AI24" s="202"/>
      <c r="AJ24" s="202"/>
      <c r="AK24" s="207"/>
    </row>
    <row r="25" spans="1:37" s="1" customFormat="1" ht="12.95" customHeight="1" x14ac:dyDescent="0.25">
      <c r="A25" s="54" t="s">
        <v>60</v>
      </c>
      <c r="B25" s="2"/>
      <c r="C25" s="2"/>
      <c r="D25" s="182">
        <v>35.090000000000003</v>
      </c>
      <c r="E25" s="2" t="s">
        <v>6</v>
      </c>
      <c r="F25" s="8"/>
      <c r="G25" s="8">
        <v>9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20"/>
      <c r="W25" s="20"/>
      <c r="X25" s="17">
        <f>SUM(F25:W25)</f>
        <v>9</v>
      </c>
      <c r="Z25" s="27"/>
      <c r="AA25" s="27"/>
      <c r="AB25" s="27"/>
      <c r="AC25" s="28"/>
      <c r="AD25" s="10"/>
      <c r="AE25" s="10"/>
      <c r="AF25" s="10"/>
      <c r="AG25" s="10"/>
      <c r="AH25" s="10"/>
      <c r="AI25" s="203"/>
      <c r="AJ25" s="130"/>
      <c r="AK25" s="129"/>
    </row>
    <row r="26" spans="1:37" s="1" customFormat="1" ht="12.95" customHeight="1" x14ac:dyDescent="0.25">
      <c r="A26" s="54" t="s">
        <v>36</v>
      </c>
      <c r="B26" s="2" t="s">
        <v>72</v>
      </c>
      <c r="C26" s="2" t="s">
        <v>53</v>
      </c>
      <c r="D26" s="182">
        <v>37.340000000000003</v>
      </c>
      <c r="E26" s="2" t="s">
        <v>6</v>
      </c>
      <c r="F26" s="8">
        <v>9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20"/>
      <c r="W26" s="20"/>
      <c r="X26" s="17">
        <f>SUM(F26:W26)</f>
        <v>9</v>
      </c>
      <c r="Z26" s="27" t="str">
        <f>CONCATENATE(TRUNC(AA26),"m ",FIXED(((AA26)-TRUNC(AA26))*60,0),"s")</f>
        <v>36m 47s</v>
      </c>
      <c r="AA26" s="27">
        <v>36.78</v>
      </c>
      <c r="AB26" s="27">
        <f>COUNT(F26:W26)</f>
        <v>1</v>
      </c>
      <c r="AC26" s="28">
        <f>IF(AB26=0,0,IF(AB26=1,AVERAGE(LARGE(F26:W26,1)),IF(AB26=2,AVERAGE(LARGE(F26:W26,1),LARGE(F26:W26,2)),IF(AB26=3,AVERAGE(LARGE(F26:W26,1),LARGE(F26:W26,2),LARGE(F26:W26,3)),IF(AB26=4,AVERAGE(LARGE(F26:W26,1),LARGE(F26:W26,2),LARGE(F26:W26,3),LARGE(F26:W26,4)),IF(AB26=5,AVERAGE(LARGE(F26:W26,1),LARGE(F26:W26,2),LARGE(F26:W26,3),LARGE(F26:W26,4),LARGE(F26:W26,5)),IF(AB26=6,AVERAGE(LARGE(F26:W26,1),LARGE(F26:W26,2),LARGE(F26:W26,3),LARGE(F26:W26,4),LARGE(F26:W26,5),LARGE(F26:W26,6)),IF(AB26=7,AVERAGE(LARGE(F26:W26,1),LARGE(F26:W26,2),LARGE(F26:W26,3),LARGE(F26:W26,4),LARGE(F26:W26,5),LARGE(F26:W26,6),LARGE(F26:W26,7)),IF(AB26=8,AVERAGE(LARGE(F26:W26,1),LARGE(F26:W26,2),LARGE(F26:W26,3),LARGE(F26:W26,4),LARGE(F26:W26,5),LARGE(F26:W26,6),LARGE(F26:W26,7),LARGE(F26:W26,8)),IF(AB26=9,AVERAGE(LARGE(F26:W26,1),LARGE(F26:W26,2),LARGE(F26:W26,3),LARGE(F26:W26,4),LARGE(F26:W26,5),LARGE(F26:W26,6),LARGE(F26:W26,7),LARGE(F26:W26,8),LARGE(F26:W26,9)),IF(AB26&gt;9,AVERAGE(LARGE(F26:W26,1),LARGE(F26:W26,2),LARGE(F26:W26,3),LARGE(F26:W26,4),LARGE(F26:W26,5),LARGE(F26:W26,6),LARGE(F26:W26,7),LARGE(F26:W26,8),LARGE(F26:W26,9),LARGE(F26:W26,10)))))))))))))</f>
        <v>9</v>
      </c>
      <c r="AF26" s="10"/>
      <c r="AG26" s="10"/>
      <c r="AH26" s="10"/>
      <c r="AI26" s="202"/>
      <c r="AJ26" s="202"/>
      <c r="AK26" s="205"/>
    </row>
    <row r="27" spans="1:37" s="1" customFormat="1" ht="12.95" customHeight="1" x14ac:dyDescent="0.25">
      <c r="A27" s="54" t="s">
        <v>32</v>
      </c>
      <c r="B27" s="2"/>
      <c r="C27" s="2"/>
      <c r="D27" s="182">
        <v>54.31</v>
      </c>
      <c r="E27" s="2" t="s">
        <v>6</v>
      </c>
      <c r="F27" s="8">
        <v>3</v>
      </c>
      <c r="G27" s="8">
        <v>4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20"/>
      <c r="W27" s="20"/>
      <c r="X27" s="17">
        <f>SUM(F27:W27)</f>
        <v>7</v>
      </c>
      <c r="Z27" s="27" t="str">
        <f>CONCATENATE(TRUNC(AA27),"m ",FIXED(((AA27)-TRUNC(AA27))*60,0),"s")</f>
        <v>35m 46s</v>
      </c>
      <c r="AA27" s="27">
        <v>35.76</v>
      </c>
      <c r="AB27" s="27">
        <f>COUNT(F27:W27)</f>
        <v>2</v>
      </c>
      <c r="AC27" s="28">
        <f>IF(AB27=0,0,IF(AB27=1,AVERAGE(LARGE(F27:W27,1)),IF(AB27=2,AVERAGE(LARGE(F27:W27,1),LARGE(F27:W27,2)),IF(AB27=3,AVERAGE(LARGE(F27:W27,1),LARGE(F27:W27,2),LARGE(F27:W27,3)),IF(AB27=4,AVERAGE(LARGE(F27:W27,1),LARGE(F27:W27,2),LARGE(F27:W27,3),LARGE(F27:W27,4)),IF(AB27=5,AVERAGE(LARGE(F27:W27,1),LARGE(F27:W27,2),LARGE(F27:W27,3),LARGE(F27:W27,4),LARGE(F27:W27,5)),IF(AB27=6,AVERAGE(LARGE(F27:W27,1),LARGE(F27:W27,2),LARGE(F27:W27,3),LARGE(F27:W27,4),LARGE(F27:W27,5),LARGE(F27:W27,6)),IF(AB27=7,AVERAGE(LARGE(F27:W27,1),LARGE(F27:W27,2),LARGE(F27:W27,3),LARGE(F27:W27,4),LARGE(F27:W27,5),LARGE(F27:W27,6),LARGE(F27:W27,7)),IF(AB27=8,AVERAGE(LARGE(F27:W27,1),LARGE(F27:W27,2),LARGE(F27:W27,3),LARGE(F27:W27,4),LARGE(F27:W27,5),LARGE(F27:W27,6),LARGE(F27:W27,7),LARGE(F27:W27,8)),IF(AB27=9,AVERAGE(LARGE(F27:W27,1),LARGE(F27:W27,2),LARGE(F27:W27,3),LARGE(F27:W27,4),LARGE(F27:W27,5),LARGE(F27:W27,6),LARGE(F27:W27,7),LARGE(F27:W27,8),LARGE(F27:W27,9)),IF(AB27&gt;9,AVERAGE(LARGE(F27:W27,1),LARGE(F27:W27,2),LARGE(F27:W27,3),LARGE(F27:W27,4),LARGE(F27:W27,5),LARGE(F27:W27,6),LARGE(F27:W27,7),LARGE(F27:W27,8),LARGE(F27:W27,9),LARGE(F27:W27,10)))))))))))))</f>
        <v>3.5</v>
      </c>
      <c r="AI27" s="202"/>
      <c r="AJ27" s="202"/>
      <c r="AK27" s="208"/>
    </row>
    <row r="28" spans="1:37" s="1" customFormat="1" ht="12.95" customHeight="1" x14ac:dyDescent="0.25">
      <c r="A28" s="54" t="s">
        <v>25</v>
      </c>
      <c r="B28" s="2"/>
      <c r="C28" s="8" t="s">
        <v>53</v>
      </c>
      <c r="D28" s="182">
        <v>39.51</v>
      </c>
      <c r="E28" s="2" t="s">
        <v>6</v>
      </c>
      <c r="F28" s="8">
        <v>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20"/>
      <c r="W28" s="20"/>
      <c r="X28" s="17">
        <f>SUM(F28:W28)</f>
        <v>6</v>
      </c>
      <c r="Y28" s="10"/>
      <c r="Z28" s="27" t="str">
        <f>CONCATENATE(TRUNC(AA28),"m ",FIXED(((AA28)-TRUNC(AA28))*60,0),"s")</f>
        <v>40m 35s</v>
      </c>
      <c r="AA28" s="27">
        <v>40.58</v>
      </c>
      <c r="AB28" s="27">
        <f>COUNT(F28:W28)</f>
        <v>1</v>
      </c>
      <c r="AC28" s="28">
        <f>IF(AB28=0,0,IF(AB28=1,AVERAGE(LARGE(F28:W28,1)),IF(AB28=2,AVERAGE(LARGE(F28:W28,1),LARGE(F28:W28,2)),IF(AB28=3,AVERAGE(LARGE(F28:W28,1),LARGE(F28:W28,2),LARGE(F28:W28,3)),IF(AB28=4,AVERAGE(LARGE(F28:W28,1),LARGE(F28:W28,2),LARGE(F28:W28,3),LARGE(F28:W28,4)),IF(AB28=5,AVERAGE(LARGE(F28:W28,1),LARGE(F28:W28,2),LARGE(F28:W28,3),LARGE(F28:W28,4),LARGE(F28:W28,5)),IF(AB28=6,AVERAGE(LARGE(F28:W28,1),LARGE(F28:W28,2),LARGE(F28:W28,3),LARGE(F28:W28,4),LARGE(F28:W28,5),LARGE(F28:W28,6)),IF(AB28=7,AVERAGE(LARGE(F28:W28,1),LARGE(F28:W28,2),LARGE(F28:W28,3),LARGE(F28:W28,4),LARGE(F28:W28,5),LARGE(F28:W28,6),LARGE(F28:W28,7)),IF(AB28=8,AVERAGE(LARGE(F28:W28,1),LARGE(F28:W28,2),LARGE(F28:W28,3),LARGE(F28:W28,4),LARGE(F28:W28,5),LARGE(F28:W28,6),LARGE(F28:W28,7),LARGE(F28:W28,8)),IF(AB28=9,AVERAGE(LARGE(F28:W28,1),LARGE(F28:W28,2),LARGE(F28:W28,3),LARGE(F28:W28,4),LARGE(F28:W28,5),LARGE(F28:W28,6),LARGE(F28:W28,7),LARGE(F28:W28,8),LARGE(F28:W28,9)),IF(AB28&gt;9,AVERAGE(LARGE(F28:W28,1),LARGE(F28:W28,2),LARGE(F28:W28,3),LARGE(F28:W28,4),LARGE(F28:W28,5),LARGE(F28:W28,6),LARGE(F28:W28,7),LARGE(F28:W28,8),LARGE(F28:W28,9),LARGE(F28:W28,10)))))))))))))</f>
        <v>6</v>
      </c>
      <c r="AD28" s="10"/>
      <c r="AE28" s="10"/>
      <c r="AI28" s="202"/>
      <c r="AJ28" s="202"/>
      <c r="AK28" s="206"/>
    </row>
    <row r="29" spans="1:37" s="1" customFormat="1" ht="12.95" customHeight="1" x14ac:dyDescent="0.25">
      <c r="A29" s="54" t="s">
        <v>124</v>
      </c>
      <c r="B29" s="2"/>
      <c r="C29" s="2"/>
      <c r="D29" s="182">
        <v>44.29</v>
      </c>
      <c r="E29" s="2" t="s">
        <v>6</v>
      </c>
      <c r="F29" s="8"/>
      <c r="G29" s="8">
        <v>5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20"/>
      <c r="W29" s="20"/>
      <c r="X29" s="17">
        <f>SUM(F29:W29)</f>
        <v>5</v>
      </c>
      <c r="Z29" s="27"/>
      <c r="AA29" s="27"/>
      <c r="AB29" s="27"/>
      <c r="AC29" s="28"/>
      <c r="AD29" s="10"/>
      <c r="AE29" s="10"/>
      <c r="AF29" s="10"/>
      <c r="AG29" s="10"/>
      <c r="AH29" s="10"/>
      <c r="AI29" s="203"/>
      <c r="AJ29" s="130"/>
      <c r="AK29" s="129"/>
    </row>
    <row r="30" spans="1:37" s="1" customFormat="1" ht="12.95" customHeight="1" thickBot="1" x14ac:dyDescent="0.3">
      <c r="A30" s="60" t="s">
        <v>82</v>
      </c>
      <c r="B30" s="61"/>
      <c r="C30" s="61"/>
      <c r="D30" s="183">
        <v>47.41</v>
      </c>
      <c r="E30" s="61" t="s">
        <v>6</v>
      </c>
      <c r="F30" s="9">
        <v>4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62"/>
      <c r="W30" s="62"/>
      <c r="X30" s="59">
        <f>SUM(F30:W30)</f>
        <v>4</v>
      </c>
      <c r="Y30" s="6"/>
      <c r="Z30" s="27"/>
      <c r="AA30" s="27"/>
      <c r="AB30" s="27">
        <f>COUNT(F30:W30)</f>
        <v>1</v>
      </c>
      <c r="AC30" s="28">
        <f>IF(AB30=0,0,IF(AB30=1,AVERAGE(LARGE(F30:W30,1)),IF(AB30=2,AVERAGE(LARGE(F30:W30,1),LARGE(F30:W30,2)),IF(AB30=3,AVERAGE(LARGE(F30:W30,1),LARGE(F30:W30,2),LARGE(F30:W30,3)),IF(AB30=4,AVERAGE(LARGE(F30:W30,1),LARGE(F30:W30,2),LARGE(F30:W30,3),LARGE(F30:W30,4)),IF(AB30=5,AVERAGE(LARGE(F30:W30,1),LARGE(F30:W30,2),LARGE(F30:W30,3),LARGE(F30:W30,4),LARGE(F30:W30,5)),IF(AB30=6,AVERAGE(LARGE(F30:W30,1),LARGE(F30:W30,2),LARGE(F30:W30,3),LARGE(F30:W30,4),LARGE(F30:W30,5),LARGE(F30:W30,6)),IF(AB30=7,AVERAGE(LARGE(F30:W30,1),LARGE(F30:W30,2),LARGE(F30:W30,3),LARGE(F30:W30,4),LARGE(F30:W30,5),LARGE(F30:W30,6),LARGE(F30:W30,7)),IF(AB30=8,AVERAGE(LARGE(F30:W30,1),LARGE(F30:W30,2),LARGE(F30:W30,3),LARGE(F30:W30,4),LARGE(F30:W30,5),LARGE(F30:W30,6),LARGE(F30:W30,7),LARGE(F30:W30,8)),IF(AB30=9,AVERAGE(LARGE(F30:W30,1),LARGE(F30:W30,2),LARGE(F30:W30,3),LARGE(F30:W30,4),LARGE(F30:W30,5),LARGE(F30:W30,6),LARGE(F30:W30,7),LARGE(F30:W30,8),LARGE(F30:W30,9)),IF(AB30&gt;9,AVERAGE(LARGE(F30:W30,1),LARGE(F30:W30,2),LARGE(F30:W30,3),LARGE(F30:W30,4),LARGE(F30:W30,5),LARGE(F30:W30,6),LARGE(F30:W30,7),LARGE(F30:W30,8),LARGE(F30:W30,9),LARGE(F30:W30,10)))))))))))))</f>
        <v>4</v>
      </c>
      <c r="AD30" s="10"/>
      <c r="AE30" s="10"/>
      <c r="AI30" s="202"/>
      <c r="AJ30" s="202"/>
      <c r="AK30" s="208"/>
    </row>
    <row r="31" spans="1:37" x14ac:dyDescent="0.25">
      <c r="AI31" s="202"/>
      <c r="AJ31" s="202"/>
      <c r="AK31" s="207"/>
    </row>
    <row r="32" spans="1:37" x14ac:dyDescent="0.25">
      <c r="AI32" s="202"/>
      <c r="AJ32" s="202"/>
      <c r="AK32" s="207"/>
    </row>
    <row r="33" spans="35:37" x14ac:dyDescent="0.25">
      <c r="AI33" s="201"/>
      <c r="AJ33" s="201"/>
      <c r="AK33" s="130"/>
    </row>
    <row r="34" spans="35:37" x14ac:dyDescent="0.25">
      <c r="AI34" s="202"/>
      <c r="AJ34" s="202"/>
      <c r="AK34" s="130"/>
    </row>
    <row r="35" spans="35:37" x14ac:dyDescent="0.25">
      <c r="AI35" s="202"/>
      <c r="AJ35" s="202"/>
      <c r="AK35" s="209"/>
    </row>
  </sheetData>
  <autoFilter ref="A6:AC30"/>
  <sortState ref="A15:AK30">
    <sortCondition descending="1" ref="X15:X30"/>
  </sortState>
  <conditionalFormatting sqref="AJ15:AJ30">
    <cfRule type="expression" dxfId="9" priority="1" stopIfTrue="1">
      <formula>AND(AJ15=$AZ15,NOT($AZ15=0))</formula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14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opLeftCell="A27" workbookViewId="0">
      <selection activeCell="U27" sqref="U24:X27"/>
    </sheetView>
  </sheetViews>
  <sheetFormatPr defaultRowHeight="15" x14ac:dyDescent="0.25"/>
  <cols>
    <col min="1" max="1" width="8.85546875" customWidth="1"/>
    <col min="2" max="2" width="3.42578125" customWidth="1"/>
    <col min="3" max="3" width="10.85546875" customWidth="1"/>
    <col min="7" max="7" width="11" customWidth="1"/>
    <col min="8" max="8" width="10.85546875" customWidth="1"/>
    <col min="9" max="9" width="9.140625" customWidth="1"/>
    <col min="10" max="10" width="2.5703125" customWidth="1"/>
    <col min="11" max="11" width="6.42578125" customWidth="1"/>
    <col min="12" max="12" width="6" customWidth="1"/>
    <col min="13" max="13" width="6.140625" customWidth="1"/>
    <col min="14" max="14" width="12.5703125" customWidth="1"/>
    <col min="15" max="15" width="11.28515625" customWidth="1"/>
  </cols>
  <sheetData>
    <row r="1" spans="1:15" ht="15.75" thickBot="1" x14ac:dyDescent="0.3">
      <c r="C1" t="s">
        <v>98</v>
      </c>
      <c r="E1" s="111" t="s">
        <v>97</v>
      </c>
    </row>
    <row r="2" spans="1:15" s="111" customFormat="1" ht="15.75" thickBot="1" x14ac:dyDescent="0.3">
      <c r="A2" s="111" t="s">
        <v>92</v>
      </c>
      <c r="C2" s="112" t="s">
        <v>87</v>
      </c>
      <c r="D2" s="112" t="s">
        <v>88</v>
      </c>
      <c r="E2" s="126" t="s">
        <v>89</v>
      </c>
      <c r="F2" s="127" t="s">
        <v>90</v>
      </c>
      <c r="G2" s="127" t="s">
        <v>91</v>
      </c>
      <c r="H2" s="131" t="s">
        <v>91</v>
      </c>
      <c r="I2" s="112" t="s">
        <v>89</v>
      </c>
      <c r="K2" s="122" t="s">
        <v>94</v>
      </c>
      <c r="L2" s="123" t="s">
        <v>95</v>
      </c>
      <c r="M2" s="167" t="s">
        <v>96</v>
      </c>
      <c r="N2" s="165" t="s">
        <v>100</v>
      </c>
      <c r="O2" s="166"/>
    </row>
    <row r="3" spans="1:15" x14ac:dyDescent="0.25">
      <c r="A3" s="56" t="s">
        <v>27</v>
      </c>
      <c r="B3" s="57"/>
      <c r="C3" s="114">
        <v>40.43</v>
      </c>
      <c r="D3" s="102"/>
      <c r="E3" s="114">
        <v>40.43</v>
      </c>
      <c r="F3" s="115"/>
      <c r="G3" s="144" t="s">
        <v>104</v>
      </c>
      <c r="H3" s="149">
        <v>39.299999999999997</v>
      </c>
      <c r="I3" s="135">
        <v>35.53</v>
      </c>
      <c r="K3" s="140">
        <v>40.14</v>
      </c>
      <c r="L3" s="141">
        <v>36.4</v>
      </c>
      <c r="M3" s="163">
        <v>34.28</v>
      </c>
      <c r="N3" s="168" t="s">
        <v>88</v>
      </c>
      <c r="O3" s="169"/>
    </row>
    <row r="4" spans="1:15" x14ac:dyDescent="0.25">
      <c r="A4" s="7" t="s">
        <v>80</v>
      </c>
      <c r="B4" s="17"/>
      <c r="C4" s="136">
        <v>45.19</v>
      </c>
      <c r="D4" s="103"/>
      <c r="E4" s="101"/>
      <c r="F4" s="53"/>
      <c r="G4" s="53"/>
      <c r="H4" s="100"/>
      <c r="I4" s="104"/>
      <c r="K4" s="142">
        <v>45.46</v>
      </c>
      <c r="L4" s="143">
        <v>41.08</v>
      </c>
      <c r="M4" s="164">
        <v>37.159999999999997</v>
      </c>
      <c r="N4" s="170" t="s">
        <v>99</v>
      </c>
      <c r="O4" s="171"/>
    </row>
    <row r="5" spans="1:15" x14ac:dyDescent="0.25">
      <c r="A5" s="7" t="s">
        <v>70</v>
      </c>
      <c r="B5" s="17"/>
      <c r="C5" s="138">
        <v>46.05</v>
      </c>
      <c r="D5" s="103"/>
      <c r="E5" s="101"/>
      <c r="F5" s="53"/>
      <c r="G5" s="137">
        <v>45.3</v>
      </c>
      <c r="H5" s="100"/>
      <c r="I5" s="104"/>
      <c r="K5" s="120"/>
      <c r="L5" s="53"/>
      <c r="M5" s="100"/>
      <c r="N5" s="172">
        <v>1.1319999999999999</v>
      </c>
      <c r="O5" s="173"/>
    </row>
    <row r="6" spans="1:15" x14ac:dyDescent="0.25">
      <c r="A6" s="7" t="s">
        <v>31</v>
      </c>
      <c r="B6" s="17"/>
      <c r="C6" s="146">
        <v>45.49</v>
      </c>
      <c r="D6" s="103"/>
      <c r="E6" s="101"/>
      <c r="F6" s="53"/>
      <c r="G6" s="145">
        <v>45.11</v>
      </c>
      <c r="H6" s="100"/>
      <c r="I6" s="104"/>
      <c r="K6" s="120"/>
      <c r="L6" s="53"/>
      <c r="M6" s="100"/>
      <c r="N6" s="174">
        <v>1.1240000000000001</v>
      </c>
      <c r="O6" s="173"/>
    </row>
    <row r="7" spans="1:15" x14ac:dyDescent="0.25">
      <c r="A7" s="7" t="s">
        <v>81</v>
      </c>
      <c r="B7" s="17" t="s">
        <v>40</v>
      </c>
      <c r="C7" s="101">
        <v>45.17</v>
      </c>
      <c r="D7" s="103"/>
      <c r="E7" s="101">
        <v>45.17</v>
      </c>
      <c r="F7" s="139">
        <v>40.19</v>
      </c>
      <c r="G7" s="53"/>
      <c r="H7" s="100"/>
      <c r="I7" s="104"/>
      <c r="K7" s="120"/>
      <c r="L7" s="53"/>
      <c r="M7" s="100"/>
      <c r="N7" s="175">
        <v>1.0660000000000001</v>
      </c>
      <c r="O7" s="176" t="s">
        <v>101</v>
      </c>
    </row>
    <row r="8" spans="1:15" x14ac:dyDescent="0.25">
      <c r="A8" s="7" t="s">
        <v>71</v>
      </c>
      <c r="B8" s="17" t="s">
        <v>79</v>
      </c>
      <c r="C8" s="153">
        <v>48.44</v>
      </c>
      <c r="D8" s="103"/>
      <c r="E8" s="101"/>
      <c r="F8" s="152">
        <v>43</v>
      </c>
      <c r="G8" s="53"/>
      <c r="H8" s="100"/>
      <c r="I8" s="104"/>
      <c r="K8" s="305">
        <v>47.17</v>
      </c>
      <c r="L8" s="53"/>
      <c r="M8" s="100"/>
      <c r="N8" s="158"/>
      <c r="O8" s="159" t="s">
        <v>103</v>
      </c>
    </row>
    <row r="9" spans="1:15" x14ac:dyDescent="0.25">
      <c r="A9" s="7" t="s">
        <v>74</v>
      </c>
      <c r="B9" s="17"/>
      <c r="C9" s="101">
        <v>47.57</v>
      </c>
      <c r="D9" s="103"/>
      <c r="E9" s="101">
        <v>47.57</v>
      </c>
      <c r="F9" s="139">
        <v>41.56</v>
      </c>
      <c r="G9" s="53"/>
      <c r="H9" s="100">
        <v>47.49</v>
      </c>
      <c r="I9" s="104"/>
      <c r="K9" s="120"/>
      <c r="L9" s="53"/>
      <c r="M9" s="100"/>
      <c r="N9" s="177">
        <v>1.026</v>
      </c>
      <c r="O9" s="178" t="s">
        <v>102</v>
      </c>
    </row>
    <row r="10" spans="1:15" x14ac:dyDescent="0.25">
      <c r="A10" s="7" t="s">
        <v>34</v>
      </c>
      <c r="B10" s="17" t="s">
        <v>6</v>
      </c>
      <c r="C10" s="101">
        <v>48.23</v>
      </c>
      <c r="D10" s="103"/>
      <c r="E10" s="101">
        <v>48.23</v>
      </c>
      <c r="F10" s="53"/>
      <c r="G10" s="119">
        <v>46.1</v>
      </c>
      <c r="H10" s="100"/>
      <c r="I10" s="104"/>
      <c r="K10" s="120"/>
      <c r="L10" s="53"/>
      <c r="M10" s="100"/>
      <c r="N10" s="160"/>
      <c r="O10" s="157"/>
    </row>
    <row r="11" spans="1:15" x14ac:dyDescent="0.25">
      <c r="A11" s="71" t="s">
        <v>71</v>
      </c>
      <c r="B11" s="63" t="s">
        <v>73</v>
      </c>
      <c r="C11" s="147">
        <v>53.08</v>
      </c>
      <c r="D11" s="110"/>
      <c r="E11" s="101"/>
      <c r="F11" s="53"/>
      <c r="G11" s="53"/>
      <c r="H11" s="148">
        <v>51.34</v>
      </c>
      <c r="I11" s="104"/>
      <c r="K11" s="120"/>
      <c r="L11" s="53"/>
      <c r="M11" s="100"/>
      <c r="N11" s="179">
        <v>1.3049999999999999</v>
      </c>
      <c r="O11" s="173"/>
    </row>
    <row r="12" spans="1:15" x14ac:dyDescent="0.25">
      <c r="A12" s="71" t="s">
        <v>120</v>
      </c>
      <c r="B12" s="63"/>
      <c r="C12" s="307">
        <v>56.41</v>
      </c>
      <c r="D12" s="110"/>
      <c r="E12" s="300"/>
      <c r="F12" s="301"/>
      <c r="G12" s="301"/>
      <c r="H12" s="302"/>
      <c r="I12" s="303"/>
      <c r="K12" s="309">
        <v>55</v>
      </c>
      <c r="L12" s="301"/>
      <c r="M12" s="304"/>
      <c r="N12" s="308">
        <v>1.163</v>
      </c>
      <c r="O12" s="157"/>
    </row>
    <row r="13" spans="1:15" x14ac:dyDescent="0.25">
      <c r="A13" s="71" t="s">
        <v>119</v>
      </c>
      <c r="B13" s="63"/>
      <c r="C13" s="307">
        <v>48.41</v>
      </c>
      <c r="D13" s="110"/>
      <c r="E13" s="300"/>
      <c r="F13" s="301"/>
      <c r="G13" s="301"/>
      <c r="H13" s="302"/>
      <c r="I13" s="303"/>
      <c r="K13" s="306">
        <v>47.14</v>
      </c>
      <c r="L13" s="301"/>
      <c r="M13" s="304"/>
      <c r="N13" s="308">
        <v>0.999</v>
      </c>
      <c r="O13" s="157"/>
    </row>
    <row r="14" spans="1:15" x14ac:dyDescent="0.25">
      <c r="A14" s="71" t="s">
        <v>122</v>
      </c>
      <c r="B14" s="63"/>
      <c r="C14" s="314">
        <v>46.57</v>
      </c>
      <c r="D14" s="110"/>
      <c r="E14" s="300"/>
      <c r="F14" s="301"/>
      <c r="G14" s="301"/>
      <c r="H14" s="302"/>
      <c r="I14" s="303"/>
      <c r="K14" s="306"/>
      <c r="L14" s="311">
        <v>57.19</v>
      </c>
      <c r="M14" s="304"/>
      <c r="N14" s="313">
        <v>0.96</v>
      </c>
      <c r="O14" s="157"/>
    </row>
    <row r="15" spans="1:15" x14ac:dyDescent="0.25">
      <c r="A15" s="71" t="s">
        <v>26</v>
      </c>
      <c r="B15" s="63"/>
      <c r="C15" s="314">
        <v>35.51</v>
      </c>
      <c r="D15" s="110"/>
      <c r="E15" s="300"/>
      <c r="F15" s="301"/>
      <c r="G15" s="301"/>
      <c r="H15" s="302"/>
      <c r="I15" s="303"/>
      <c r="K15" s="306"/>
      <c r="L15" s="311"/>
      <c r="M15" s="315">
        <v>44.34</v>
      </c>
      <c r="N15" s="316">
        <v>1.06</v>
      </c>
      <c r="O15" s="157"/>
    </row>
    <row r="16" spans="1:15" x14ac:dyDescent="0.25">
      <c r="A16" s="71" t="s">
        <v>81</v>
      </c>
      <c r="B16" s="63" t="s">
        <v>79</v>
      </c>
      <c r="C16" s="314">
        <v>38.130000000000003</v>
      </c>
      <c r="D16" s="110"/>
      <c r="E16" s="300"/>
      <c r="F16" s="301"/>
      <c r="G16" s="301"/>
      <c r="H16" s="302"/>
      <c r="I16" s="303"/>
      <c r="K16" s="306"/>
      <c r="L16" s="311"/>
      <c r="M16" s="317">
        <v>47.3</v>
      </c>
      <c r="N16" s="316">
        <v>1.1299999999999999</v>
      </c>
      <c r="O16" s="157"/>
    </row>
    <row r="17" spans="1:15" x14ac:dyDescent="0.25">
      <c r="A17" s="71" t="s">
        <v>33</v>
      </c>
      <c r="B17" s="63"/>
      <c r="C17" s="314">
        <v>39.409999999999997</v>
      </c>
      <c r="D17" s="110"/>
      <c r="E17" s="300"/>
      <c r="F17" s="301"/>
      <c r="G17" s="301"/>
      <c r="H17" s="302"/>
      <c r="I17" s="303"/>
      <c r="K17" s="319">
        <v>123.56</v>
      </c>
      <c r="L17" s="311"/>
      <c r="M17" s="317"/>
      <c r="N17" s="316">
        <v>1.129</v>
      </c>
      <c r="O17" s="157"/>
    </row>
    <row r="18" spans="1:15" x14ac:dyDescent="0.25">
      <c r="A18" s="71" t="s">
        <v>118</v>
      </c>
      <c r="B18" s="63"/>
      <c r="C18" s="314">
        <v>45.16</v>
      </c>
      <c r="D18" s="110"/>
      <c r="E18" s="300"/>
      <c r="F18" s="301"/>
      <c r="G18" s="301"/>
      <c r="H18" s="302"/>
      <c r="I18" s="303"/>
      <c r="K18" s="319">
        <v>24.12</v>
      </c>
      <c r="L18" s="311"/>
      <c r="M18" s="317"/>
      <c r="N18" s="316">
        <v>1.093</v>
      </c>
      <c r="O18" s="157"/>
    </row>
    <row r="19" spans="1:15" ht="15.75" thickBot="1" x14ac:dyDescent="0.3">
      <c r="A19" s="58" t="s">
        <v>62</v>
      </c>
      <c r="B19" s="59" t="s">
        <v>55</v>
      </c>
      <c r="C19" s="116">
        <v>48.53</v>
      </c>
      <c r="D19" s="107"/>
      <c r="E19" s="116">
        <v>48.53</v>
      </c>
      <c r="F19" s="118">
        <v>40.299999999999997</v>
      </c>
      <c r="G19" s="117"/>
      <c r="H19" s="132"/>
      <c r="I19" s="105"/>
      <c r="K19" s="121"/>
      <c r="L19" s="312">
        <v>59.41</v>
      </c>
      <c r="M19" s="132"/>
      <c r="N19" s="161"/>
      <c r="O19" s="162"/>
    </row>
    <row r="20" spans="1:15" x14ac:dyDescent="0.25">
      <c r="A20" s="70" t="s">
        <v>75</v>
      </c>
      <c r="B20" s="98"/>
      <c r="C20" s="125">
        <v>27.46</v>
      </c>
      <c r="D20" s="106"/>
      <c r="E20" s="125">
        <v>27.46</v>
      </c>
      <c r="F20" s="115">
        <v>24.42</v>
      </c>
      <c r="G20" s="115"/>
      <c r="H20" s="133"/>
      <c r="I20" s="134"/>
      <c r="K20" s="124"/>
      <c r="L20" s="113"/>
      <c r="M20" s="190"/>
      <c r="N20" s="109"/>
      <c r="O20" s="156"/>
    </row>
    <row r="21" spans="1:15" x14ac:dyDescent="0.25">
      <c r="A21" s="71" t="s">
        <v>17</v>
      </c>
      <c r="B21" s="97"/>
      <c r="C21" s="120">
        <v>31.39</v>
      </c>
      <c r="D21" s="103"/>
      <c r="E21" s="120">
        <v>31.39</v>
      </c>
      <c r="F21" s="151">
        <v>27.2</v>
      </c>
      <c r="G21" s="184" t="s">
        <v>106</v>
      </c>
      <c r="H21" s="100"/>
      <c r="I21" s="104"/>
      <c r="K21" s="120"/>
      <c r="L21" s="53"/>
      <c r="M21" s="100"/>
      <c r="N21" s="160"/>
      <c r="O21" s="157"/>
    </row>
    <row r="22" spans="1:15" x14ac:dyDescent="0.25">
      <c r="A22" s="71" t="s">
        <v>20</v>
      </c>
      <c r="B22" s="97"/>
      <c r="C22" s="120">
        <v>38.53</v>
      </c>
      <c r="D22" s="103"/>
      <c r="E22" s="120"/>
      <c r="F22" s="151"/>
      <c r="G22" s="184"/>
      <c r="H22" s="100"/>
      <c r="I22" s="104"/>
      <c r="K22" s="120"/>
      <c r="L22" s="53"/>
      <c r="M22" s="318">
        <v>48.22</v>
      </c>
      <c r="N22" s="316">
        <v>1.1499999999999999</v>
      </c>
      <c r="O22" s="157"/>
    </row>
    <row r="23" spans="1:15" x14ac:dyDescent="0.25">
      <c r="A23" s="71" t="s">
        <v>123</v>
      </c>
      <c r="B23" s="97"/>
      <c r="C23" s="120">
        <v>43.38</v>
      </c>
      <c r="D23" s="103"/>
      <c r="E23" s="120"/>
      <c r="F23" s="151"/>
      <c r="G23" s="184"/>
      <c r="H23" s="100"/>
      <c r="I23" s="104"/>
      <c r="K23" s="120"/>
      <c r="L23" s="53"/>
      <c r="M23" s="318">
        <v>54.14</v>
      </c>
      <c r="N23" s="316">
        <v>1.29</v>
      </c>
      <c r="O23" s="157"/>
    </row>
    <row r="24" spans="1:15" x14ac:dyDescent="0.25">
      <c r="A24" s="71" t="s">
        <v>22</v>
      </c>
      <c r="B24" s="97"/>
      <c r="C24" s="120">
        <v>37.450000000000003</v>
      </c>
      <c r="D24" s="103"/>
      <c r="E24" s="120"/>
      <c r="F24" s="151"/>
      <c r="G24" s="184"/>
      <c r="H24" s="100"/>
      <c r="I24" s="104"/>
      <c r="K24" s="128">
        <v>117.49</v>
      </c>
      <c r="L24" s="53"/>
      <c r="M24" s="318"/>
      <c r="N24" s="316">
        <v>1.0740000000000001</v>
      </c>
      <c r="O24" s="157"/>
    </row>
    <row r="25" spans="1:15" x14ac:dyDescent="0.25">
      <c r="A25" s="54" t="s">
        <v>48</v>
      </c>
      <c r="B25" s="99" t="s">
        <v>40</v>
      </c>
      <c r="C25" s="120">
        <v>35.03</v>
      </c>
      <c r="D25" s="103"/>
      <c r="E25" s="120">
        <v>35.03</v>
      </c>
      <c r="F25" s="53"/>
      <c r="G25" s="197">
        <v>37.130000000000003</v>
      </c>
      <c r="H25" s="100"/>
      <c r="I25" s="104"/>
      <c r="K25" s="120"/>
      <c r="L25" s="53"/>
      <c r="M25" s="100"/>
      <c r="N25" s="160"/>
      <c r="O25" s="157"/>
    </row>
    <row r="26" spans="1:15" x14ac:dyDescent="0.25">
      <c r="A26" s="54" t="s">
        <v>23</v>
      </c>
      <c r="B26" s="99"/>
      <c r="C26" s="295">
        <v>32.46</v>
      </c>
      <c r="D26" s="103"/>
      <c r="E26" s="120"/>
      <c r="F26" s="53"/>
      <c r="G26" s="197"/>
      <c r="H26" s="100"/>
      <c r="I26" s="104"/>
      <c r="K26" s="295">
        <v>45.49</v>
      </c>
      <c r="L26" s="53"/>
      <c r="M26" s="100"/>
      <c r="N26" s="296">
        <v>0.96899999999999997</v>
      </c>
      <c r="O26" s="157"/>
    </row>
    <row r="27" spans="1:15" x14ac:dyDescent="0.25">
      <c r="A27" s="54" t="s">
        <v>38</v>
      </c>
      <c r="B27" s="99" t="s">
        <v>55</v>
      </c>
      <c r="C27" s="295">
        <v>30.24</v>
      </c>
      <c r="D27" s="103"/>
      <c r="E27" s="120"/>
      <c r="F27" s="53"/>
      <c r="G27" s="197"/>
      <c r="H27" s="100"/>
      <c r="I27" s="104"/>
      <c r="K27" s="295">
        <v>42.29</v>
      </c>
      <c r="L27" s="53"/>
      <c r="M27" s="100"/>
      <c r="N27" s="296">
        <v>0.89900000000000002</v>
      </c>
      <c r="O27" s="157"/>
    </row>
    <row r="28" spans="1:15" x14ac:dyDescent="0.25">
      <c r="A28" s="54" t="s">
        <v>60</v>
      </c>
      <c r="B28" s="99"/>
      <c r="C28" s="120">
        <v>35.090000000000003</v>
      </c>
      <c r="D28" s="103"/>
      <c r="E28" s="120">
        <v>35.090000000000003</v>
      </c>
      <c r="F28" s="53"/>
      <c r="G28" s="53">
        <v>35.090000000000003</v>
      </c>
      <c r="H28" s="100"/>
      <c r="I28" s="104"/>
      <c r="K28" s="128">
        <v>109.45</v>
      </c>
      <c r="L28" s="297">
        <v>20.03</v>
      </c>
      <c r="M28" s="100"/>
      <c r="N28" s="160"/>
      <c r="O28" s="157"/>
    </row>
    <row r="29" spans="1:15" x14ac:dyDescent="0.25">
      <c r="A29" s="54" t="s">
        <v>121</v>
      </c>
      <c r="B29" s="99"/>
      <c r="C29" s="310">
        <v>38.5</v>
      </c>
      <c r="D29" s="103"/>
      <c r="E29" s="120"/>
      <c r="F29" s="53"/>
      <c r="G29" s="53"/>
      <c r="H29" s="100"/>
      <c r="I29" s="104"/>
      <c r="K29" s="305">
        <v>37.409999999999997</v>
      </c>
      <c r="L29" s="297"/>
      <c r="M29" s="100"/>
      <c r="N29" s="308">
        <v>0.79700000000000004</v>
      </c>
      <c r="O29" s="157"/>
    </row>
    <row r="30" spans="1:15" x14ac:dyDescent="0.25">
      <c r="A30" s="55" t="s">
        <v>66</v>
      </c>
      <c r="B30" s="100"/>
      <c r="C30" s="128">
        <v>36.299999999999997</v>
      </c>
      <c r="D30" s="103"/>
      <c r="E30" s="128">
        <v>36.299999999999997</v>
      </c>
      <c r="F30" s="53">
        <v>30.26</v>
      </c>
      <c r="G30" s="53">
        <v>36.22</v>
      </c>
      <c r="H30" s="100"/>
      <c r="I30" s="104"/>
      <c r="K30" s="120"/>
      <c r="L30" s="53"/>
      <c r="M30" s="100"/>
      <c r="N30" s="160"/>
      <c r="O30" s="157"/>
    </row>
    <row r="31" spans="1:15" x14ac:dyDescent="0.25">
      <c r="A31" s="54" t="s">
        <v>48</v>
      </c>
      <c r="B31" s="99" t="s">
        <v>69</v>
      </c>
      <c r="C31" s="185">
        <v>34.409999999999997</v>
      </c>
      <c r="D31" s="103"/>
      <c r="E31" s="120"/>
      <c r="F31" s="53"/>
      <c r="G31" s="184">
        <v>35.56</v>
      </c>
      <c r="H31" s="100"/>
      <c r="I31" s="104"/>
      <c r="K31" s="120"/>
      <c r="L31" s="53"/>
      <c r="M31" s="100"/>
      <c r="N31" s="172">
        <v>1.0960000000000001</v>
      </c>
      <c r="O31" s="173"/>
    </row>
    <row r="32" spans="1:15" x14ac:dyDescent="0.25">
      <c r="A32" s="54" t="s">
        <v>76</v>
      </c>
      <c r="B32" s="99" t="s">
        <v>37</v>
      </c>
      <c r="C32" s="186">
        <v>35.5</v>
      </c>
      <c r="D32" s="103"/>
      <c r="E32" s="120"/>
      <c r="F32" s="53"/>
      <c r="G32" s="145">
        <v>37.08</v>
      </c>
      <c r="H32" s="100"/>
      <c r="I32" s="104"/>
      <c r="K32" s="120"/>
      <c r="L32" s="53"/>
      <c r="M32" s="100"/>
      <c r="N32" s="174">
        <v>1.1319999999999999</v>
      </c>
      <c r="O32" s="173"/>
    </row>
    <row r="33" spans="1:15" x14ac:dyDescent="0.25">
      <c r="A33" s="54" t="s">
        <v>36</v>
      </c>
      <c r="B33" s="99" t="s">
        <v>72</v>
      </c>
      <c r="C33" s="120">
        <v>37.340000000000003</v>
      </c>
      <c r="D33" s="103"/>
      <c r="E33" s="120">
        <v>37.340000000000003</v>
      </c>
      <c r="F33" s="53">
        <v>32.130000000000003</v>
      </c>
      <c r="G33" s="53"/>
      <c r="H33" s="100"/>
      <c r="I33" s="187">
        <v>34.409999999999997</v>
      </c>
      <c r="K33" s="120"/>
      <c r="L33" s="119"/>
      <c r="M33" s="100"/>
      <c r="N33" s="160"/>
      <c r="O33" s="157"/>
    </row>
    <row r="34" spans="1:15" x14ac:dyDescent="0.25">
      <c r="A34" s="54" t="s">
        <v>18</v>
      </c>
      <c r="B34" s="99" t="s">
        <v>40</v>
      </c>
      <c r="C34" s="128">
        <v>38.1</v>
      </c>
      <c r="D34" s="103"/>
      <c r="E34" s="128">
        <v>38.1</v>
      </c>
      <c r="F34" s="53">
        <v>33.049999999999997</v>
      </c>
      <c r="G34" s="53">
        <v>38.26</v>
      </c>
      <c r="H34" s="100"/>
      <c r="I34" s="104"/>
      <c r="K34" s="120"/>
      <c r="L34" s="53"/>
      <c r="M34" s="100"/>
      <c r="N34" s="160"/>
      <c r="O34" s="157"/>
    </row>
    <row r="35" spans="1:15" x14ac:dyDescent="0.25">
      <c r="A35" s="54" t="s">
        <v>18</v>
      </c>
      <c r="B35" s="99" t="s">
        <v>6</v>
      </c>
      <c r="C35" s="195">
        <v>33.22</v>
      </c>
      <c r="D35" s="103"/>
      <c r="E35" s="128"/>
      <c r="F35" s="150">
        <v>28.49</v>
      </c>
      <c r="G35" s="53"/>
      <c r="H35" s="100"/>
      <c r="I35" s="104"/>
      <c r="K35" s="120"/>
      <c r="L35" s="53"/>
      <c r="M35" s="100"/>
      <c r="N35" s="191">
        <v>1.054</v>
      </c>
      <c r="O35" s="169"/>
    </row>
    <row r="36" spans="1:15" x14ac:dyDescent="0.25">
      <c r="A36" s="54" t="s">
        <v>28</v>
      </c>
      <c r="B36" s="99"/>
      <c r="C36" s="196">
        <v>37.08</v>
      </c>
      <c r="D36" s="103"/>
      <c r="E36" s="120"/>
      <c r="F36" s="150">
        <v>32.03</v>
      </c>
      <c r="G36" s="53">
        <v>39.26</v>
      </c>
      <c r="H36" s="100"/>
      <c r="I36" s="104"/>
      <c r="K36" s="120"/>
      <c r="L36" s="53"/>
      <c r="M36" s="100"/>
      <c r="N36" s="192">
        <v>1.173</v>
      </c>
      <c r="O36" s="171"/>
    </row>
    <row r="37" spans="1:15" x14ac:dyDescent="0.25">
      <c r="A37" s="54" t="s">
        <v>93</v>
      </c>
      <c r="B37" s="99"/>
      <c r="C37" s="200">
        <v>33.49</v>
      </c>
      <c r="D37" s="103"/>
      <c r="E37" s="120"/>
      <c r="F37" s="53"/>
      <c r="G37" s="197">
        <v>35.54</v>
      </c>
      <c r="H37" s="100"/>
      <c r="I37" s="104"/>
      <c r="K37" s="295">
        <v>47.16</v>
      </c>
      <c r="L37" s="53"/>
      <c r="M37" s="318">
        <v>42.03</v>
      </c>
      <c r="N37" s="198">
        <v>0.96499999999999997</v>
      </c>
      <c r="O37" s="157"/>
    </row>
    <row r="38" spans="1:15" x14ac:dyDescent="0.25">
      <c r="A38" s="54" t="s">
        <v>38</v>
      </c>
      <c r="B38" s="99" t="s">
        <v>77</v>
      </c>
      <c r="C38" s="200">
        <v>45.53</v>
      </c>
      <c r="D38" s="103"/>
      <c r="E38" s="120"/>
      <c r="F38" s="53"/>
      <c r="G38" s="197">
        <v>48.42</v>
      </c>
      <c r="H38" s="100"/>
      <c r="I38" s="104"/>
      <c r="K38" s="120"/>
      <c r="L38" s="53"/>
      <c r="M38" s="100"/>
      <c r="N38" s="198">
        <v>1.3089999999999999</v>
      </c>
      <c r="O38" s="157"/>
    </row>
    <row r="39" spans="1:15" x14ac:dyDescent="0.25">
      <c r="A39" s="54" t="s">
        <v>21</v>
      </c>
      <c r="B39" s="99" t="s">
        <v>68</v>
      </c>
      <c r="C39" s="196">
        <v>39.36</v>
      </c>
      <c r="D39" s="104"/>
      <c r="E39" s="120"/>
      <c r="F39" s="150">
        <v>34.119999999999997</v>
      </c>
      <c r="G39" s="53">
        <v>42.07</v>
      </c>
      <c r="H39" s="100"/>
      <c r="I39" s="104"/>
      <c r="K39" s="120"/>
      <c r="L39" s="53"/>
      <c r="M39" s="100"/>
      <c r="N39" s="199">
        <v>1.2509999999999999</v>
      </c>
      <c r="O39" s="169"/>
    </row>
    <row r="40" spans="1:15" x14ac:dyDescent="0.25">
      <c r="A40" s="54" t="s">
        <v>25</v>
      </c>
      <c r="B40" s="99"/>
      <c r="C40" s="196">
        <v>39.51</v>
      </c>
      <c r="D40" s="104"/>
      <c r="E40" s="120"/>
      <c r="F40" s="150">
        <v>34.25</v>
      </c>
      <c r="G40" s="119">
        <v>41.4</v>
      </c>
      <c r="H40" s="100"/>
      <c r="I40" s="104"/>
      <c r="K40" s="120"/>
      <c r="L40" s="53"/>
      <c r="M40" s="100"/>
      <c r="N40" s="192">
        <v>1.2589999999999999</v>
      </c>
      <c r="O40" s="171"/>
    </row>
    <row r="41" spans="1:15" x14ac:dyDescent="0.25">
      <c r="A41" s="7" t="s">
        <v>38</v>
      </c>
      <c r="B41" s="97" t="s">
        <v>39</v>
      </c>
      <c r="C41" s="120">
        <v>41.25</v>
      </c>
      <c r="D41" s="104"/>
      <c r="E41" s="120">
        <v>41.25</v>
      </c>
      <c r="F41" s="119">
        <v>35.299999999999997</v>
      </c>
      <c r="G41" s="53">
        <v>42.09</v>
      </c>
      <c r="H41" s="100"/>
      <c r="I41" s="104"/>
      <c r="K41" s="120">
        <v>22.08</v>
      </c>
      <c r="L41" s="53"/>
      <c r="M41" s="100"/>
      <c r="N41" s="160"/>
      <c r="O41" s="157"/>
    </row>
    <row r="42" spans="1:15" x14ac:dyDescent="0.25">
      <c r="A42" s="7" t="s">
        <v>21</v>
      </c>
      <c r="B42" s="97" t="s">
        <v>39</v>
      </c>
      <c r="C42" s="299">
        <v>34.159999999999997</v>
      </c>
      <c r="D42" s="104"/>
      <c r="E42" s="120"/>
      <c r="F42" s="119"/>
      <c r="G42" s="53"/>
      <c r="H42" s="100"/>
      <c r="I42" s="104"/>
      <c r="K42" s="120"/>
      <c r="L42" s="297">
        <v>19.329999999999998</v>
      </c>
      <c r="M42" s="100"/>
      <c r="N42" s="298">
        <v>0.97499999999999998</v>
      </c>
      <c r="O42" s="157"/>
    </row>
    <row r="43" spans="1:15" x14ac:dyDescent="0.25">
      <c r="A43" s="54" t="s">
        <v>82</v>
      </c>
      <c r="B43" s="99"/>
      <c r="C43" s="120">
        <v>47.41</v>
      </c>
      <c r="D43" s="104"/>
      <c r="E43" s="120">
        <v>47.41</v>
      </c>
      <c r="F43" s="53">
        <v>39.18</v>
      </c>
      <c r="G43" s="53"/>
      <c r="H43" s="100"/>
      <c r="I43" s="104"/>
      <c r="K43" s="120"/>
      <c r="L43" s="53"/>
      <c r="M43" s="100"/>
      <c r="N43" s="160"/>
      <c r="O43" s="157"/>
    </row>
    <row r="44" spans="1:15" ht="15.75" thickBot="1" x14ac:dyDescent="0.3">
      <c r="A44" s="60" t="s">
        <v>32</v>
      </c>
      <c r="B44" s="108"/>
      <c r="C44" s="189">
        <v>54.31</v>
      </c>
      <c r="D44" s="105"/>
      <c r="E44" s="121"/>
      <c r="F44" s="117"/>
      <c r="G44" s="117"/>
      <c r="H44" s="132"/>
      <c r="I44" s="188">
        <v>50.2</v>
      </c>
      <c r="K44" s="121"/>
      <c r="L44" s="117"/>
      <c r="M44" s="132"/>
      <c r="N44" s="193">
        <v>1.4510000000000001</v>
      </c>
      <c r="O44" s="194"/>
    </row>
    <row r="54" spans="18:18" x14ac:dyDescent="0.25">
      <c r="R54">
        <v>0</v>
      </c>
    </row>
  </sheetData>
  <conditionalFormatting sqref="D3:D38">
    <cfRule type="expression" dxfId="8" priority="4" stopIfTrue="1">
      <formula>AND(D3=$AZ3,NOT($AZ3=0))</formula>
    </cfRule>
    <cfRule type="expression" dxfId="7" priority="5">
      <formula>AND(D3=$BD3,NOT($BD3=0))</formula>
    </cfRule>
  </conditionalFormatting>
  <conditionalFormatting sqref="B3:B5">
    <cfRule type="expression" dxfId="6" priority="3" stopIfTrue="1">
      <formula>AND(B3=$AZ3,NOT($AZ3=0))</formula>
    </cfRule>
  </conditionalFormatting>
  <conditionalFormatting sqref="B9:B38">
    <cfRule type="expression" dxfId="5" priority="2" stopIfTrue="1">
      <formula>AND(B9=$AZ9,NOT($AZ9=0))</formula>
    </cfRule>
  </conditionalFormatting>
  <conditionalFormatting sqref="B6:B8">
    <cfRule type="expression" dxfId="4" priority="1" stopIfTrue="1">
      <formula>AND(B6=$AZ6,NOT($AZ6=0))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opLeftCell="A22" workbookViewId="0">
      <selection activeCell="L24" sqref="L24"/>
    </sheetView>
  </sheetViews>
  <sheetFormatPr defaultRowHeight="15" x14ac:dyDescent="0.25"/>
  <cols>
    <col min="2" max="2" width="2.42578125" customWidth="1"/>
    <col min="3" max="3" width="2.140625" customWidth="1"/>
    <col min="5" max="5" width="5.28515625" customWidth="1"/>
    <col min="6" max="6" width="4.28515625" customWidth="1"/>
    <col min="12" max="12" width="6.7109375" customWidth="1"/>
  </cols>
  <sheetData>
    <row r="1" spans="1:15" x14ac:dyDescent="0.25">
      <c r="A1" s="213" t="s">
        <v>10</v>
      </c>
      <c r="B1" s="214"/>
      <c r="C1" s="215"/>
      <c r="D1" s="226" t="s">
        <v>112</v>
      </c>
      <c r="E1" s="227"/>
      <c r="F1" s="228"/>
      <c r="G1" s="229"/>
      <c r="H1" s="244" t="s">
        <v>113</v>
      </c>
      <c r="I1" s="245"/>
      <c r="J1" s="246"/>
      <c r="K1" s="279" t="s">
        <v>2</v>
      </c>
      <c r="L1" s="280" t="s">
        <v>114</v>
      </c>
    </row>
    <row r="2" spans="1:15" ht="15.75" thickBot="1" x14ac:dyDescent="0.3">
      <c r="A2" s="216"/>
      <c r="B2" s="217"/>
      <c r="C2" s="218"/>
      <c r="D2" s="230" t="s">
        <v>107</v>
      </c>
      <c r="E2" s="231" t="s">
        <v>108</v>
      </c>
      <c r="F2" s="232" t="s">
        <v>109</v>
      </c>
      <c r="G2" s="233" t="s">
        <v>108</v>
      </c>
      <c r="H2" s="247" t="s">
        <v>110</v>
      </c>
      <c r="I2" s="248" t="s">
        <v>111</v>
      </c>
      <c r="J2" s="249" t="s">
        <v>110</v>
      </c>
      <c r="K2" s="281" t="s">
        <v>115</v>
      </c>
      <c r="L2" s="282" t="s">
        <v>116</v>
      </c>
      <c r="N2" s="201"/>
      <c r="O2" s="201"/>
    </row>
    <row r="3" spans="1:15" x14ac:dyDescent="0.25">
      <c r="A3" s="259" t="s">
        <v>26</v>
      </c>
      <c r="B3" s="260"/>
      <c r="C3" s="320" t="s">
        <v>4</v>
      </c>
      <c r="D3" s="262">
        <v>35.51</v>
      </c>
      <c r="E3" s="263">
        <v>35</v>
      </c>
      <c r="F3" s="263">
        <v>51</v>
      </c>
      <c r="G3" s="328">
        <f t="shared" ref="G3:G54" si="0">E3+F3/60</f>
        <v>35.85</v>
      </c>
      <c r="H3" s="250"/>
      <c r="I3" s="251"/>
      <c r="J3" s="335">
        <f t="shared" ref="J3:J54" si="1">H3+(I3/60)</f>
        <v>0</v>
      </c>
      <c r="K3" s="283">
        <f t="shared" ref="K3:K54" si="2">J3/G3</f>
        <v>0</v>
      </c>
      <c r="L3" s="284"/>
      <c r="N3" s="201"/>
      <c r="O3" s="201"/>
    </row>
    <row r="4" spans="1:15" x14ac:dyDescent="0.25">
      <c r="A4" s="289" t="s">
        <v>122</v>
      </c>
      <c r="B4" s="290"/>
      <c r="C4" s="321" t="s">
        <v>4</v>
      </c>
      <c r="D4" s="234">
        <v>46.57</v>
      </c>
      <c r="E4" s="235">
        <v>46</v>
      </c>
      <c r="F4" s="235">
        <v>57</v>
      </c>
      <c r="G4" s="329">
        <f t="shared" si="0"/>
        <v>46.95</v>
      </c>
      <c r="H4" s="252"/>
      <c r="I4" s="253"/>
      <c r="J4" s="336">
        <f t="shared" si="1"/>
        <v>0</v>
      </c>
      <c r="K4" s="285">
        <f t="shared" si="2"/>
        <v>0</v>
      </c>
      <c r="L4" s="286"/>
      <c r="N4" s="201"/>
      <c r="O4" s="201"/>
    </row>
    <row r="5" spans="1:15" x14ac:dyDescent="0.25">
      <c r="A5" s="289" t="s">
        <v>120</v>
      </c>
      <c r="B5" s="290"/>
      <c r="C5" s="321" t="s">
        <v>4</v>
      </c>
      <c r="D5" s="234">
        <v>56.41</v>
      </c>
      <c r="E5" s="235">
        <v>56</v>
      </c>
      <c r="F5" s="235">
        <v>51</v>
      </c>
      <c r="G5" s="329">
        <f t="shared" si="0"/>
        <v>56.85</v>
      </c>
      <c r="H5" s="252"/>
      <c r="I5" s="253"/>
      <c r="J5" s="336">
        <f t="shared" si="1"/>
        <v>0</v>
      </c>
      <c r="K5" s="285">
        <f t="shared" si="2"/>
        <v>0</v>
      </c>
      <c r="L5" s="286"/>
      <c r="N5" s="201"/>
      <c r="O5" s="201"/>
    </row>
    <row r="6" spans="1:15" x14ac:dyDescent="0.25">
      <c r="A6" s="289" t="s">
        <v>118</v>
      </c>
      <c r="B6" s="290"/>
      <c r="C6" s="321" t="s">
        <v>4</v>
      </c>
      <c r="D6" s="234">
        <v>45.16</v>
      </c>
      <c r="E6" s="235">
        <v>45</v>
      </c>
      <c r="F6" s="235">
        <v>16</v>
      </c>
      <c r="G6" s="329">
        <f t="shared" si="0"/>
        <v>45.266666666666666</v>
      </c>
      <c r="H6" s="252"/>
      <c r="I6" s="253"/>
      <c r="J6" s="336">
        <f t="shared" si="1"/>
        <v>0</v>
      </c>
      <c r="K6" s="285">
        <f t="shared" si="2"/>
        <v>0</v>
      </c>
      <c r="L6" s="286"/>
      <c r="N6" s="201"/>
      <c r="O6" s="201"/>
    </row>
    <row r="7" spans="1:15" x14ac:dyDescent="0.25">
      <c r="A7" s="219" t="s">
        <v>70</v>
      </c>
      <c r="B7" s="220"/>
      <c r="C7" s="322" t="s">
        <v>4</v>
      </c>
      <c r="D7" s="237">
        <v>46.05</v>
      </c>
      <c r="E7" s="235">
        <v>46</v>
      </c>
      <c r="F7" s="235">
        <v>5</v>
      </c>
      <c r="G7" s="329">
        <f t="shared" si="0"/>
        <v>46.083333333333336</v>
      </c>
      <c r="H7" s="252"/>
      <c r="I7" s="253"/>
      <c r="J7" s="336">
        <f t="shared" si="1"/>
        <v>0</v>
      </c>
      <c r="K7" s="285">
        <f t="shared" si="2"/>
        <v>0</v>
      </c>
      <c r="L7" s="286"/>
      <c r="N7" s="201"/>
      <c r="O7" s="201"/>
    </row>
    <row r="8" spans="1:15" x14ac:dyDescent="0.25">
      <c r="A8" s="219" t="s">
        <v>27</v>
      </c>
      <c r="B8" s="220"/>
      <c r="C8" s="322" t="s">
        <v>4</v>
      </c>
      <c r="D8" s="238">
        <v>40.43</v>
      </c>
      <c r="E8" s="235">
        <v>40</v>
      </c>
      <c r="F8" s="235">
        <v>43</v>
      </c>
      <c r="G8" s="329">
        <f t="shared" si="0"/>
        <v>40.716666666666669</v>
      </c>
      <c r="H8" s="252">
        <v>46</v>
      </c>
      <c r="I8" s="253">
        <v>34</v>
      </c>
      <c r="J8" s="336">
        <f t="shared" si="1"/>
        <v>46.56666666666667</v>
      </c>
      <c r="K8" s="285">
        <f t="shared" si="2"/>
        <v>1.1436758084322554</v>
      </c>
      <c r="L8" s="286">
        <v>15</v>
      </c>
      <c r="N8" s="201"/>
      <c r="O8" s="201"/>
    </row>
    <row r="9" spans="1:15" x14ac:dyDescent="0.25">
      <c r="A9" s="219" t="s">
        <v>30</v>
      </c>
      <c r="B9" s="222"/>
      <c r="C9" s="322" t="s">
        <v>4</v>
      </c>
      <c r="D9" s="234"/>
      <c r="E9" s="239"/>
      <c r="F9" s="239"/>
      <c r="G9" s="329">
        <f t="shared" si="0"/>
        <v>0</v>
      </c>
      <c r="H9" s="252"/>
      <c r="I9" s="253"/>
      <c r="J9" s="336">
        <f t="shared" si="1"/>
        <v>0</v>
      </c>
      <c r="K9" s="285" t="e">
        <f t="shared" si="2"/>
        <v>#DIV/0!</v>
      </c>
      <c r="L9" s="286"/>
      <c r="N9" s="201"/>
      <c r="O9" s="201"/>
    </row>
    <row r="10" spans="1:15" x14ac:dyDescent="0.25">
      <c r="A10" s="219" t="s">
        <v>34</v>
      </c>
      <c r="B10" s="220" t="s">
        <v>6</v>
      </c>
      <c r="C10" s="322" t="s">
        <v>4</v>
      </c>
      <c r="D10" s="240">
        <v>48.23</v>
      </c>
      <c r="E10" s="235">
        <v>48</v>
      </c>
      <c r="F10" s="235">
        <v>23</v>
      </c>
      <c r="G10" s="329">
        <f t="shared" si="0"/>
        <v>48.383333333333333</v>
      </c>
      <c r="H10" s="252">
        <v>58</v>
      </c>
      <c r="I10" s="253">
        <v>34</v>
      </c>
      <c r="J10" s="336">
        <f t="shared" si="1"/>
        <v>58.56666666666667</v>
      </c>
      <c r="K10" s="285">
        <f t="shared" si="2"/>
        <v>1.2104719255942129</v>
      </c>
      <c r="L10" s="286">
        <v>12</v>
      </c>
      <c r="N10" s="201"/>
      <c r="O10" s="201"/>
    </row>
    <row r="11" spans="1:15" x14ac:dyDescent="0.25">
      <c r="A11" s="219" t="s">
        <v>34</v>
      </c>
      <c r="B11" s="220" t="s">
        <v>11</v>
      </c>
      <c r="C11" s="322" t="s">
        <v>4</v>
      </c>
      <c r="D11" s="241"/>
      <c r="E11" s="242"/>
      <c r="F11" s="242"/>
      <c r="G11" s="329">
        <f t="shared" si="0"/>
        <v>0</v>
      </c>
      <c r="H11" s="254"/>
      <c r="I11" s="255"/>
      <c r="J11" s="336">
        <f t="shared" si="1"/>
        <v>0</v>
      </c>
      <c r="K11" s="285" t="e">
        <f t="shared" si="2"/>
        <v>#DIV/0!</v>
      </c>
      <c r="L11" s="286"/>
      <c r="N11" s="201"/>
      <c r="O11" s="201"/>
    </row>
    <row r="12" spans="1:15" x14ac:dyDescent="0.25">
      <c r="A12" s="219" t="s">
        <v>74</v>
      </c>
      <c r="B12" s="220"/>
      <c r="C12" s="322" t="s">
        <v>4</v>
      </c>
      <c r="D12" s="237">
        <v>47.57</v>
      </c>
      <c r="E12" s="235">
        <v>47</v>
      </c>
      <c r="F12" s="235">
        <v>57</v>
      </c>
      <c r="G12" s="329">
        <f t="shared" si="0"/>
        <v>47.95</v>
      </c>
      <c r="H12" s="252">
        <v>57</v>
      </c>
      <c r="I12" s="253">
        <v>27</v>
      </c>
      <c r="J12" s="336">
        <f t="shared" si="1"/>
        <v>57.45</v>
      </c>
      <c r="K12" s="285">
        <f t="shared" si="2"/>
        <v>1.1981230448383733</v>
      </c>
      <c r="L12" s="286">
        <v>13</v>
      </c>
      <c r="O12" s="201"/>
    </row>
    <row r="13" spans="1:15" x14ac:dyDescent="0.25">
      <c r="A13" s="219" t="s">
        <v>62</v>
      </c>
      <c r="B13" s="220" t="s">
        <v>55</v>
      </c>
      <c r="C13" s="322" t="s">
        <v>4</v>
      </c>
      <c r="D13" s="240">
        <v>48.53</v>
      </c>
      <c r="E13" s="235">
        <v>48</v>
      </c>
      <c r="F13" s="235">
        <v>53</v>
      </c>
      <c r="G13" s="329">
        <f t="shared" si="0"/>
        <v>48.883333333333333</v>
      </c>
      <c r="H13" s="252"/>
      <c r="I13" s="253"/>
      <c r="J13" s="336">
        <f t="shared" si="1"/>
        <v>0</v>
      </c>
      <c r="K13" s="285">
        <f t="shared" si="2"/>
        <v>0</v>
      </c>
      <c r="L13" s="286"/>
      <c r="N13" s="201"/>
      <c r="O13" s="201"/>
    </row>
    <row r="14" spans="1:15" x14ac:dyDescent="0.25">
      <c r="A14" s="219" t="s">
        <v>24</v>
      </c>
      <c r="B14" s="220" t="s">
        <v>79</v>
      </c>
      <c r="C14" s="322" t="s">
        <v>4</v>
      </c>
      <c r="D14" s="241"/>
      <c r="E14" s="242"/>
      <c r="F14" s="242"/>
      <c r="G14" s="329">
        <f t="shared" si="0"/>
        <v>0</v>
      </c>
      <c r="H14" s="254"/>
      <c r="I14" s="255"/>
      <c r="J14" s="336">
        <f t="shared" si="1"/>
        <v>0</v>
      </c>
      <c r="K14" s="285" t="e">
        <f t="shared" si="2"/>
        <v>#DIV/0!</v>
      </c>
      <c r="L14" s="286"/>
      <c r="N14" s="201"/>
      <c r="O14" s="201"/>
    </row>
    <row r="15" spans="1:15" x14ac:dyDescent="0.25">
      <c r="A15" s="219" t="s">
        <v>117</v>
      </c>
      <c r="B15" s="220" t="s">
        <v>68</v>
      </c>
      <c r="C15" s="322" t="s">
        <v>4</v>
      </c>
      <c r="D15" s="234">
        <v>48.41</v>
      </c>
      <c r="E15" s="235">
        <v>48</v>
      </c>
      <c r="F15" s="235">
        <v>41</v>
      </c>
      <c r="G15" s="329">
        <f t="shared" si="0"/>
        <v>48.68333333333333</v>
      </c>
      <c r="H15" s="252"/>
      <c r="I15" s="253"/>
      <c r="J15" s="336">
        <f t="shared" si="1"/>
        <v>0</v>
      </c>
      <c r="K15" s="285">
        <f t="shared" si="2"/>
        <v>0</v>
      </c>
      <c r="L15" s="286"/>
      <c r="N15" s="201"/>
      <c r="O15" s="201"/>
    </row>
    <row r="16" spans="1:15" x14ac:dyDescent="0.25">
      <c r="A16" s="219" t="s">
        <v>80</v>
      </c>
      <c r="B16" s="220"/>
      <c r="C16" s="322" t="s">
        <v>4</v>
      </c>
      <c r="D16" s="237">
        <v>45.19</v>
      </c>
      <c r="E16" s="235">
        <v>45</v>
      </c>
      <c r="F16" s="235">
        <v>19</v>
      </c>
      <c r="G16" s="329">
        <f t="shared" si="0"/>
        <v>45.31666666666667</v>
      </c>
      <c r="H16" s="252"/>
      <c r="I16" s="253"/>
      <c r="J16" s="336">
        <f t="shared" si="1"/>
        <v>0</v>
      </c>
      <c r="K16" s="285">
        <f>J16/G16</f>
        <v>0</v>
      </c>
      <c r="L16" s="286"/>
      <c r="O16" s="201"/>
    </row>
    <row r="17" spans="1:15" x14ac:dyDescent="0.25">
      <c r="A17" s="219" t="s">
        <v>31</v>
      </c>
      <c r="B17" s="220"/>
      <c r="C17" s="322" t="s">
        <v>4</v>
      </c>
      <c r="D17" s="237">
        <v>45.49</v>
      </c>
      <c r="E17" s="235">
        <v>45</v>
      </c>
      <c r="F17" s="235">
        <v>49</v>
      </c>
      <c r="G17" s="329">
        <f t="shared" si="0"/>
        <v>45.81666666666667</v>
      </c>
      <c r="H17" s="252"/>
      <c r="I17" s="253"/>
      <c r="J17" s="336">
        <f t="shared" si="1"/>
        <v>0</v>
      </c>
      <c r="K17" s="285">
        <f t="shared" si="2"/>
        <v>0</v>
      </c>
      <c r="L17" s="286"/>
      <c r="O17" s="201"/>
    </row>
    <row r="18" spans="1:15" x14ac:dyDescent="0.25">
      <c r="A18" s="219" t="s">
        <v>71</v>
      </c>
      <c r="B18" s="220" t="s">
        <v>79</v>
      </c>
      <c r="C18" s="322" t="s">
        <v>4</v>
      </c>
      <c r="D18" s="237">
        <v>48.44</v>
      </c>
      <c r="E18" s="235">
        <v>48</v>
      </c>
      <c r="F18" s="235">
        <v>44</v>
      </c>
      <c r="G18" s="329">
        <f t="shared" si="0"/>
        <v>48.733333333333334</v>
      </c>
      <c r="H18" s="252"/>
      <c r="I18" s="253"/>
      <c r="J18" s="336">
        <f t="shared" si="1"/>
        <v>0</v>
      </c>
      <c r="K18" s="285">
        <f t="shared" si="2"/>
        <v>0</v>
      </c>
      <c r="L18" s="286"/>
      <c r="N18" s="201"/>
      <c r="O18" s="201"/>
    </row>
    <row r="19" spans="1:15" x14ac:dyDescent="0.25">
      <c r="A19" s="219" t="s">
        <v>71</v>
      </c>
      <c r="B19" s="220" t="s">
        <v>73</v>
      </c>
      <c r="C19" s="322" t="s">
        <v>4</v>
      </c>
      <c r="D19" s="240">
        <v>53.08</v>
      </c>
      <c r="E19" s="235">
        <v>53</v>
      </c>
      <c r="F19" s="235">
        <v>8</v>
      </c>
      <c r="G19" s="329">
        <f t="shared" si="0"/>
        <v>53.133333333333333</v>
      </c>
      <c r="H19" s="252"/>
      <c r="I19" s="253"/>
      <c r="J19" s="336">
        <f t="shared" si="1"/>
        <v>0</v>
      </c>
      <c r="K19" s="285">
        <f t="shared" si="2"/>
        <v>0</v>
      </c>
      <c r="L19" s="286"/>
      <c r="N19" s="201"/>
      <c r="O19" s="201"/>
    </row>
    <row r="20" spans="1:15" x14ac:dyDescent="0.25">
      <c r="A20" s="219" t="s">
        <v>33</v>
      </c>
      <c r="B20" s="257"/>
      <c r="C20" s="322" t="s">
        <v>4</v>
      </c>
      <c r="D20" s="241">
        <v>39.409999999999997</v>
      </c>
      <c r="E20" s="242">
        <v>39</v>
      </c>
      <c r="F20" s="242">
        <v>41</v>
      </c>
      <c r="G20" s="329">
        <f t="shared" si="0"/>
        <v>39.68333333333333</v>
      </c>
      <c r="H20" s="254"/>
      <c r="I20" s="255"/>
      <c r="J20" s="336">
        <f t="shared" si="1"/>
        <v>0</v>
      </c>
      <c r="K20" s="285">
        <f t="shared" si="2"/>
        <v>0</v>
      </c>
      <c r="L20" s="286"/>
      <c r="N20" s="201"/>
      <c r="O20" s="201"/>
    </row>
    <row r="21" spans="1:15" x14ac:dyDescent="0.25">
      <c r="A21" s="219" t="s">
        <v>81</v>
      </c>
      <c r="B21" s="220" t="s">
        <v>40</v>
      </c>
      <c r="C21" s="322" t="s">
        <v>4</v>
      </c>
      <c r="D21" s="237">
        <v>45.17</v>
      </c>
      <c r="E21" s="235">
        <v>45</v>
      </c>
      <c r="F21" s="235">
        <v>17</v>
      </c>
      <c r="G21" s="329">
        <f t="shared" si="0"/>
        <v>45.283333333333331</v>
      </c>
      <c r="H21" s="252">
        <v>54</v>
      </c>
      <c r="I21" s="253">
        <v>1</v>
      </c>
      <c r="J21" s="336">
        <f t="shared" si="1"/>
        <v>54.016666666666666</v>
      </c>
      <c r="K21" s="285">
        <f t="shared" si="2"/>
        <v>1.1928597718071403</v>
      </c>
      <c r="L21" s="286">
        <v>14</v>
      </c>
      <c r="N21" s="201"/>
      <c r="O21" s="201"/>
    </row>
    <row r="22" spans="1:15" ht="15.75" thickBot="1" x14ac:dyDescent="0.3">
      <c r="A22" s="223" t="s">
        <v>29</v>
      </c>
      <c r="B22" s="224" t="s">
        <v>79</v>
      </c>
      <c r="C22" s="323" t="s">
        <v>4</v>
      </c>
      <c r="D22" s="326">
        <v>38.130000000000003</v>
      </c>
      <c r="E22" s="327">
        <v>38</v>
      </c>
      <c r="F22" s="327">
        <v>13</v>
      </c>
      <c r="G22" s="330">
        <f t="shared" si="0"/>
        <v>38.216666666666669</v>
      </c>
      <c r="H22" s="333"/>
      <c r="I22" s="334"/>
      <c r="J22" s="337">
        <f t="shared" si="1"/>
        <v>0</v>
      </c>
      <c r="K22" s="287">
        <f t="shared" si="2"/>
        <v>0</v>
      </c>
      <c r="L22" s="288"/>
      <c r="N22" s="201"/>
      <c r="O22" s="201"/>
    </row>
    <row r="23" spans="1:15" x14ac:dyDescent="0.25">
      <c r="A23" s="267" t="s">
        <v>48</v>
      </c>
      <c r="B23" s="268" t="s">
        <v>69</v>
      </c>
      <c r="C23" s="261" t="s">
        <v>6</v>
      </c>
      <c r="D23" s="324">
        <v>34.409999999999997</v>
      </c>
      <c r="E23" s="325">
        <v>34</v>
      </c>
      <c r="F23" s="325">
        <v>41</v>
      </c>
      <c r="G23" s="291">
        <f t="shared" si="0"/>
        <v>34.68333333333333</v>
      </c>
      <c r="H23" s="331">
        <v>48</v>
      </c>
      <c r="I23" s="332">
        <v>59</v>
      </c>
      <c r="J23" s="292">
        <f t="shared" si="1"/>
        <v>48.983333333333334</v>
      </c>
      <c r="K23" s="293">
        <f t="shared" si="2"/>
        <v>1.4123017779913505</v>
      </c>
      <c r="L23" s="294">
        <v>4</v>
      </c>
    </row>
    <row r="24" spans="1:15" x14ac:dyDescent="0.25">
      <c r="A24" s="338" t="s">
        <v>124</v>
      </c>
      <c r="B24" s="339"/>
      <c r="C24" s="340"/>
      <c r="D24" s="324">
        <v>44.29</v>
      </c>
      <c r="E24" s="325">
        <v>44</v>
      </c>
      <c r="F24" s="325">
        <v>29</v>
      </c>
      <c r="G24" s="291">
        <f t="shared" si="0"/>
        <v>44.483333333333334</v>
      </c>
      <c r="H24" s="331">
        <v>53</v>
      </c>
      <c r="I24" s="332">
        <v>9</v>
      </c>
      <c r="J24" s="292">
        <f t="shared" si="1"/>
        <v>53.15</v>
      </c>
      <c r="K24" s="293">
        <f t="shared" si="2"/>
        <v>1.1948295241663545</v>
      </c>
      <c r="L24" s="294">
        <v>8</v>
      </c>
      <c r="N24" t="s">
        <v>125</v>
      </c>
    </row>
    <row r="25" spans="1:15" x14ac:dyDescent="0.25">
      <c r="A25" s="269" t="s">
        <v>48</v>
      </c>
      <c r="B25" s="256" t="s">
        <v>40</v>
      </c>
      <c r="C25" s="221" t="s">
        <v>6</v>
      </c>
      <c r="D25" s="240">
        <v>35.03</v>
      </c>
      <c r="E25" s="242">
        <v>35</v>
      </c>
      <c r="F25" s="242">
        <v>3</v>
      </c>
      <c r="G25" s="236">
        <f t="shared" si="0"/>
        <v>35.049999999999997</v>
      </c>
      <c r="H25" s="274"/>
      <c r="I25" s="264"/>
      <c r="J25" s="265">
        <f t="shared" si="1"/>
        <v>0</v>
      </c>
      <c r="K25" s="285">
        <f t="shared" si="2"/>
        <v>0</v>
      </c>
      <c r="L25" s="286"/>
      <c r="N25" s="201"/>
      <c r="O25" s="201"/>
    </row>
    <row r="26" spans="1:15" x14ac:dyDescent="0.25">
      <c r="A26" s="269" t="s">
        <v>121</v>
      </c>
      <c r="B26" s="256"/>
      <c r="C26" s="221" t="s">
        <v>6</v>
      </c>
      <c r="D26" s="258">
        <v>38.5</v>
      </c>
      <c r="E26" s="242">
        <v>38</v>
      </c>
      <c r="F26" s="242">
        <v>50</v>
      </c>
      <c r="G26" s="236">
        <f t="shared" si="0"/>
        <v>38.833333333333336</v>
      </c>
      <c r="H26" s="274"/>
      <c r="I26" s="264"/>
      <c r="J26" s="265">
        <f t="shared" si="1"/>
        <v>0</v>
      </c>
      <c r="K26" s="285">
        <f t="shared" si="2"/>
        <v>0</v>
      </c>
      <c r="L26" s="286"/>
      <c r="N26" s="201"/>
      <c r="O26" s="201"/>
    </row>
    <row r="27" spans="1:15" x14ac:dyDescent="0.25">
      <c r="A27" s="269" t="s">
        <v>66</v>
      </c>
      <c r="B27" s="257"/>
      <c r="C27" s="221" t="s">
        <v>6</v>
      </c>
      <c r="D27" s="258">
        <v>36.299999999999997</v>
      </c>
      <c r="E27" s="242">
        <v>36</v>
      </c>
      <c r="F27" s="242">
        <v>30</v>
      </c>
      <c r="G27" s="236">
        <f t="shared" si="0"/>
        <v>36.5</v>
      </c>
      <c r="H27" s="274">
        <v>39</v>
      </c>
      <c r="I27" s="264">
        <v>48</v>
      </c>
      <c r="J27" s="265">
        <f t="shared" si="1"/>
        <v>39.799999999999997</v>
      </c>
      <c r="K27" s="285">
        <f t="shared" si="2"/>
        <v>1.0904109589041096</v>
      </c>
      <c r="L27" s="286">
        <v>14</v>
      </c>
      <c r="N27" s="202"/>
      <c r="O27" s="202"/>
    </row>
    <row r="28" spans="1:15" x14ac:dyDescent="0.25">
      <c r="A28" s="269" t="s">
        <v>82</v>
      </c>
      <c r="B28" s="256"/>
      <c r="C28" s="221" t="s">
        <v>6</v>
      </c>
      <c r="D28" s="240">
        <v>47.41</v>
      </c>
      <c r="E28" s="242">
        <v>47</v>
      </c>
      <c r="F28" s="242">
        <v>41</v>
      </c>
      <c r="G28" s="236">
        <f t="shared" si="0"/>
        <v>47.68333333333333</v>
      </c>
      <c r="H28" s="274"/>
      <c r="I28" s="264"/>
      <c r="J28" s="265">
        <f t="shared" si="1"/>
        <v>0</v>
      </c>
      <c r="K28" s="285">
        <f t="shared" si="2"/>
        <v>0</v>
      </c>
      <c r="L28" s="286"/>
      <c r="N28" s="202"/>
      <c r="O28" s="202"/>
    </row>
    <row r="29" spans="1:15" x14ac:dyDescent="0.25">
      <c r="A29" s="269" t="s">
        <v>21</v>
      </c>
      <c r="B29" s="256" t="s">
        <v>68</v>
      </c>
      <c r="C29" s="221" t="s">
        <v>6</v>
      </c>
      <c r="D29" s="240">
        <v>39.36</v>
      </c>
      <c r="E29" s="242">
        <v>39</v>
      </c>
      <c r="F29" s="242">
        <v>36</v>
      </c>
      <c r="G29" s="236">
        <f t="shared" si="0"/>
        <v>39.6</v>
      </c>
      <c r="H29" s="274">
        <v>42</v>
      </c>
      <c r="I29" s="264">
        <v>32</v>
      </c>
      <c r="J29" s="265">
        <f t="shared" si="1"/>
        <v>42.533333333333331</v>
      </c>
      <c r="K29" s="285">
        <f t="shared" si="2"/>
        <v>1.074074074074074</v>
      </c>
      <c r="L29" s="286">
        <v>15</v>
      </c>
      <c r="N29" s="202"/>
      <c r="O29" s="202"/>
    </row>
    <row r="30" spans="1:15" x14ac:dyDescent="0.25">
      <c r="A30" s="269" t="s">
        <v>21</v>
      </c>
      <c r="B30" s="256" t="s">
        <v>39</v>
      </c>
      <c r="C30" s="221" t="s">
        <v>6</v>
      </c>
      <c r="D30" s="240">
        <v>34.159999999999997</v>
      </c>
      <c r="E30" s="242">
        <v>34</v>
      </c>
      <c r="F30" s="242">
        <v>16</v>
      </c>
      <c r="G30" s="236">
        <f t="shared" si="0"/>
        <v>34.266666666666666</v>
      </c>
      <c r="H30" s="254"/>
      <c r="I30" s="255"/>
      <c r="J30" s="265">
        <f t="shared" si="1"/>
        <v>0</v>
      </c>
      <c r="K30" s="285">
        <f t="shared" si="2"/>
        <v>0</v>
      </c>
      <c r="L30" s="286"/>
      <c r="N30" s="202"/>
      <c r="O30" s="202"/>
    </row>
    <row r="31" spans="1:15" x14ac:dyDescent="0.25">
      <c r="A31" s="269" t="s">
        <v>18</v>
      </c>
      <c r="B31" s="256" t="s">
        <v>6</v>
      </c>
      <c r="C31" s="221" t="s">
        <v>6</v>
      </c>
      <c r="D31" s="258">
        <v>33.22</v>
      </c>
      <c r="E31" s="242">
        <v>33</v>
      </c>
      <c r="F31" s="242">
        <v>22</v>
      </c>
      <c r="G31" s="236">
        <f t="shared" si="0"/>
        <v>33.366666666666667</v>
      </c>
      <c r="H31" s="274"/>
      <c r="I31" s="264"/>
      <c r="J31" s="265">
        <f t="shared" si="1"/>
        <v>0</v>
      </c>
      <c r="K31" s="285">
        <f t="shared" si="2"/>
        <v>0</v>
      </c>
      <c r="L31" s="286"/>
      <c r="O31" s="202"/>
    </row>
    <row r="32" spans="1:15" x14ac:dyDescent="0.25">
      <c r="A32" s="269" t="s">
        <v>18</v>
      </c>
      <c r="B32" s="256" t="s">
        <v>40</v>
      </c>
      <c r="C32" s="221" t="s">
        <v>6</v>
      </c>
      <c r="D32" s="258">
        <v>38.1</v>
      </c>
      <c r="E32" s="242">
        <v>38</v>
      </c>
      <c r="F32" s="242">
        <v>10</v>
      </c>
      <c r="G32" s="236">
        <f t="shared" si="0"/>
        <v>38.166666666666664</v>
      </c>
      <c r="H32" s="274">
        <v>42</v>
      </c>
      <c r="I32" s="264">
        <v>23</v>
      </c>
      <c r="J32" s="265">
        <f t="shared" si="1"/>
        <v>42.383333333333333</v>
      </c>
      <c r="K32" s="285">
        <f t="shared" si="2"/>
        <v>1.1104803493449782</v>
      </c>
      <c r="L32" s="286">
        <v>12</v>
      </c>
    </row>
    <row r="33" spans="1:15" x14ac:dyDescent="0.25">
      <c r="A33" s="269" t="s">
        <v>123</v>
      </c>
      <c r="B33" s="256"/>
      <c r="C33" s="221" t="s">
        <v>6</v>
      </c>
      <c r="D33" s="258">
        <v>43.38</v>
      </c>
      <c r="E33" s="242">
        <v>43</v>
      </c>
      <c r="F33" s="242">
        <v>38</v>
      </c>
      <c r="G33" s="236">
        <f t="shared" si="0"/>
        <v>43.633333333333333</v>
      </c>
      <c r="H33" s="274"/>
      <c r="I33" s="264"/>
      <c r="J33" s="265">
        <f t="shared" si="1"/>
        <v>0</v>
      </c>
      <c r="K33" s="285">
        <f t="shared" si="2"/>
        <v>0</v>
      </c>
      <c r="L33" s="286"/>
    </row>
    <row r="34" spans="1:15" x14ac:dyDescent="0.25">
      <c r="A34" s="269" t="s">
        <v>59</v>
      </c>
      <c r="B34" s="256"/>
      <c r="C34" s="221" t="s">
        <v>6</v>
      </c>
      <c r="D34" s="240"/>
      <c r="E34" s="242"/>
      <c r="F34" s="242"/>
      <c r="G34" s="236">
        <f t="shared" si="0"/>
        <v>0</v>
      </c>
      <c r="H34" s="254"/>
      <c r="I34" s="255"/>
      <c r="J34" s="265">
        <f t="shared" si="1"/>
        <v>0</v>
      </c>
      <c r="K34" s="285" t="e">
        <f t="shared" si="2"/>
        <v>#DIV/0!</v>
      </c>
      <c r="L34" s="286"/>
      <c r="N34" s="202"/>
      <c r="O34" s="202"/>
    </row>
    <row r="35" spans="1:15" x14ac:dyDescent="0.25">
      <c r="A35" s="269" t="s">
        <v>75</v>
      </c>
      <c r="B35" s="256"/>
      <c r="C35" s="221" t="s">
        <v>6</v>
      </c>
      <c r="D35" s="240">
        <v>27.46</v>
      </c>
      <c r="E35" s="242">
        <v>27</v>
      </c>
      <c r="F35" s="242">
        <v>46</v>
      </c>
      <c r="G35" s="236">
        <f t="shared" si="0"/>
        <v>27.766666666666666</v>
      </c>
      <c r="H35" s="274">
        <v>31</v>
      </c>
      <c r="I35" s="264">
        <v>17</v>
      </c>
      <c r="J35" s="265">
        <f t="shared" si="1"/>
        <v>31.283333333333335</v>
      </c>
      <c r="K35" s="285">
        <f t="shared" si="2"/>
        <v>1.1266506602641058</v>
      </c>
      <c r="L35" s="286">
        <v>11</v>
      </c>
      <c r="N35" s="202"/>
      <c r="O35" s="202"/>
    </row>
    <row r="36" spans="1:15" x14ac:dyDescent="0.25">
      <c r="A36" s="269" t="s">
        <v>38</v>
      </c>
      <c r="B36" s="256" t="s">
        <v>77</v>
      </c>
      <c r="C36" s="221" t="s">
        <v>6</v>
      </c>
      <c r="D36" s="240">
        <v>45.53</v>
      </c>
      <c r="E36" s="242">
        <v>45</v>
      </c>
      <c r="F36" s="242">
        <v>53</v>
      </c>
      <c r="G36" s="236">
        <f t="shared" si="0"/>
        <v>45.883333333333333</v>
      </c>
      <c r="H36" s="274"/>
      <c r="I36" s="264"/>
      <c r="J36" s="265">
        <f t="shared" si="1"/>
        <v>0</v>
      </c>
      <c r="K36" s="285">
        <f t="shared" si="2"/>
        <v>0</v>
      </c>
      <c r="L36" s="286"/>
      <c r="O36" s="202"/>
    </row>
    <row r="37" spans="1:15" x14ac:dyDescent="0.25">
      <c r="A37" s="269" t="s">
        <v>38</v>
      </c>
      <c r="B37" s="256" t="s">
        <v>4</v>
      </c>
      <c r="C37" s="221" t="s">
        <v>6</v>
      </c>
      <c r="D37" s="240"/>
      <c r="E37" s="242"/>
      <c r="F37" s="242"/>
      <c r="G37" s="236">
        <f t="shared" si="0"/>
        <v>0</v>
      </c>
      <c r="H37" s="254"/>
      <c r="I37" s="255"/>
      <c r="J37" s="265">
        <f t="shared" si="1"/>
        <v>0</v>
      </c>
      <c r="K37" s="285" t="e">
        <f t="shared" si="2"/>
        <v>#DIV/0!</v>
      </c>
      <c r="L37" s="286"/>
      <c r="N37" s="202"/>
      <c r="O37" s="202"/>
    </row>
    <row r="38" spans="1:15" x14ac:dyDescent="0.25">
      <c r="A38" s="269" t="s">
        <v>38</v>
      </c>
      <c r="B38" s="256" t="s">
        <v>55</v>
      </c>
      <c r="C38" s="221" t="s">
        <v>6</v>
      </c>
      <c r="D38" s="240">
        <v>30.24</v>
      </c>
      <c r="E38" s="242">
        <v>30</v>
      </c>
      <c r="F38" s="242">
        <v>24</v>
      </c>
      <c r="G38" s="236">
        <f t="shared" si="0"/>
        <v>30.4</v>
      </c>
      <c r="H38" s="254"/>
      <c r="I38" s="255"/>
      <c r="J38" s="265">
        <f t="shared" si="1"/>
        <v>0</v>
      </c>
      <c r="K38" s="285">
        <f t="shared" si="2"/>
        <v>0</v>
      </c>
      <c r="L38" s="286"/>
      <c r="N38" s="202"/>
      <c r="O38" s="202"/>
    </row>
    <row r="39" spans="1:15" x14ac:dyDescent="0.25">
      <c r="A39" s="219" t="s">
        <v>38</v>
      </c>
      <c r="B39" s="220" t="s">
        <v>39</v>
      </c>
      <c r="C39" s="221" t="s">
        <v>6</v>
      </c>
      <c r="D39" s="240">
        <v>41.25</v>
      </c>
      <c r="E39" s="242">
        <v>41</v>
      </c>
      <c r="F39" s="242">
        <v>25</v>
      </c>
      <c r="G39" s="236">
        <f t="shared" si="0"/>
        <v>41.416666666666664</v>
      </c>
      <c r="H39" s="274">
        <v>49</v>
      </c>
      <c r="I39" s="264">
        <v>29</v>
      </c>
      <c r="J39" s="265">
        <f t="shared" si="1"/>
        <v>49.483333333333334</v>
      </c>
      <c r="K39" s="285">
        <f t="shared" si="2"/>
        <v>1.1947686116700202</v>
      </c>
      <c r="L39" s="286">
        <v>9</v>
      </c>
      <c r="O39" s="202"/>
    </row>
    <row r="40" spans="1:15" x14ac:dyDescent="0.25">
      <c r="A40" s="269" t="s">
        <v>36</v>
      </c>
      <c r="B40" s="256" t="s">
        <v>72</v>
      </c>
      <c r="C40" s="221" t="s">
        <v>6</v>
      </c>
      <c r="D40" s="240">
        <v>37.340000000000003</v>
      </c>
      <c r="E40" s="242">
        <v>37</v>
      </c>
      <c r="F40" s="242">
        <v>34</v>
      </c>
      <c r="G40" s="236">
        <f t="shared" si="0"/>
        <v>37.56666666666667</v>
      </c>
      <c r="H40" s="274"/>
      <c r="I40" s="264"/>
      <c r="J40" s="265">
        <f t="shared" si="1"/>
        <v>0</v>
      </c>
      <c r="K40" s="285">
        <f t="shared" si="2"/>
        <v>0</v>
      </c>
      <c r="L40" s="286"/>
    </row>
    <row r="41" spans="1:15" x14ac:dyDescent="0.25">
      <c r="A41" s="269" t="s">
        <v>76</v>
      </c>
      <c r="B41" s="256" t="s">
        <v>37</v>
      </c>
      <c r="C41" s="221" t="s">
        <v>6</v>
      </c>
      <c r="D41" s="258">
        <v>35.5</v>
      </c>
      <c r="E41" s="242">
        <v>35</v>
      </c>
      <c r="F41" s="242">
        <v>50</v>
      </c>
      <c r="G41" s="236">
        <f t="shared" si="0"/>
        <v>35.833333333333336</v>
      </c>
      <c r="H41" s="274">
        <v>42</v>
      </c>
      <c r="I41" s="264">
        <v>28</v>
      </c>
      <c r="J41" s="265">
        <f t="shared" si="1"/>
        <v>42.466666666666669</v>
      </c>
      <c r="K41" s="285">
        <f t="shared" si="2"/>
        <v>1.1851162790697674</v>
      </c>
      <c r="L41" s="286">
        <v>10</v>
      </c>
    </row>
    <row r="42" spans="1:15" x14ac:dyDescent="0.25">
      <c r="A42" s="269" t="s">
        <v>60</v>
      </c>
      <c r="B42" s="256"/>
      <c r="C42" s="221" t="s">
        <v>6</v>
      </c>
      <c r="D42" s="240">
        <v>35.090000000000003</v>
      </c>
      <c r="E42" s="242">
        <v>35</v>
      </c>
      <c r="F42" s="242">
        <v>9</v>
      </c>
      <c r="G42" s="236">
        <f t="shared" si="0"/>
        <v>35.15</v>
      </c>
      <c r="H42" s="274">
        <v>43</v>
      </c>
      <c r="I42" s="264">
        <v>41</v>
      </c>
      <c r="J42" s="265">
        <f t="shared" si="1"/>
        <v>43.68333333333333</v>
      </c>
      <c r="K42" s="285">
        <f t="shared" si="2"/>
        <v>1.242769084874348</v>
      </c>
      <c r="L42" s="286">
        <v>6</v>
      </c>
      <c r="N42" s="202"/>
      <c r="O42" s="202"/>
    </row>
    <row r="43" spans="1:15" x14ac:dyDescent="0.25">
      <c r="A43" s="269" t="s">
        <v>22</v>
      </c>
      <c r="B43" s="256"/>
      <c r="C43" s="221" t="s">
        <v>6</v>
      </c>
      <c r="D43" s="240">
        <v>37.450000000000003</v>
      </c>
      <c r="E43" s="242">
        <v>37</v>
      </c>
      <c r="F43" s="242">
        <v>45</v>
      </c>
      <c r="G43" s="236">
        <f t="shared" si="0"/>
        <v>37.75</v>
      </c>
      <c r="H43" s="254"/>
      <c r="I43" s="255"/>
      <c r="J43" s="265">
        <f t="shared" si="1"/>
        <v>0</v>
      </c>
      <c r="K43" s="285">
        <f t="shared" si="2"/>
        <v>0</v>
      </c>
      <c r="L43" s="286"/>
      <c r="N43" s="202"/>
      <c r="O43" s="202"/>
    </row>
    <row r="44" spans="1:15" x14ac:dyDescent="0.25">
      <c r="A44" s="269" t="s">
        <v>56</v>
      </c>
      <c r="B44" s="256"/>
      <c r="C44" s="221" t="s">
        <v>6</v>
      </c>
      <c r="D44" s="240"/>
      <c r="E44" s="242"/>
      <c r="F44" s="242"/>
      <c r="G44" s="236">
        <f t="shared" si="0"/>
        <v>0</v>
      </c>
      <c r="H44" s="254"/>
      <c r="I44" s="255"/>
      <c r="J44" s="265">
        <f t="shared" si="1"/>
        <v>0</v>
      </c>
      <c r="K44" s="285" t="e">
        <f t="shared" si="2"/>
        <v>#DIV/0!</v>
      </c>
      <c r="L44" s="286"/>
      <c r="N44" s="202"/>
      <c r="O44" s="202"/>
    </row>
    <row r="45" spans="1:15" x14ac:dyDescent="0.25">
      <c r="A45" s="269" t="s">
        <v>32</v>
      </c>
      <c r="B45" s="256"/>
      <c r="C45" s="221" t="s">
        <v>6</v>
      </c>
      <c r="D45" s="240">
        <v>54.31</v>
      </c>
      <c r="E45" s="242">
        <v>54</v>
      </c>
      <c r="F45" s="242">
        <v>31</v>
      </c>
      <c r="G45" s="236">
        <f t="shared" si="0"/>
        <v>54.516666666666666</v>
      </c>
      <c r="H45" s="274">
        <v>68</v>
      </c>
      <c r="I45" s="264">
        <v>14</v>
      </c>
      <c r="J45" s="265">
        <f t="shared" si="1"/>
        <v>68.233333333333334</v>
      </c>
      <c r="K45" s="285">
        <f t="shared" si="2"/>
        <v>1.2516050137572607</v>
      </c>
      <c r="L45" s="286">
        <v>5</v>
      </c>
      <c r="N45" s="202"/>
      <c r="O45" s="202"/>
    </row>
    <row r="46" spans="1:15" x14ac:dyDescent="0.25">
      <c r="A46" s="219" t="s">
        <v>17</v>
      </c>
      <c r="B46" s="220"/>
      <c r="C46" s="221" t="s">
        <v>6</v>
      </c>
      <c r="D46" s="240">
        <v>31.39</v>
      </c>
      <c r="E46" s="242">
        <v>31</v>
      </c>
      <c r="F46" s="242">
        <v>39</v>
      </c>
      <c r="G46" s="236">
        <f t="shared" si="0"/>
        <v>31.65</v>
      </c>
      <c r="H46" s="274">
        <v>34</v>
      </c>
      <c r="I46" s="264">
        <v>58</v>
      </c>
      <c r="J46" s="265">
        <f t="shared" si="1"/>
        <v>34.966666666666669</v>
      </c>
      <c r="K46" s="285">
        <f t="shared" si="2"/>
        <v>1.1047919957872565</v>
      </c>
      <c r="L46" s="286">
        <v>13</v>
      </c>
      <c r="N46" s="201"/>
      <c r="O46" s="201"/>
    </row>
    <row r="47" spans="1:15" x14ac:dyDescent="0.25">
      <c r="A47" s="269" t="s">
        <v>28</v>
      </c>
      <c r="B47" s="256"/>
      <c r="C47" s="221" t="s">
        <v>6</v>
      </c>
      <c r="D47" s="240">
        <v>37.08</v>
      </c>
      <c r="E47" s="242">
        <v>37</v>
      </c>
      <c r="F47" s="242">
        <v>8</v>
      </c>
      <c r="G47" s="236">
        <f t="shared" si="0"/>
        <v>37.133333333333333</v>
      </c>
      <c r="H47" s="274">
        <v>44</v>
      </c>
      <c r="I47" s="264">
        <v>25</v>
      </c>
      <c r="J47" s="265">
        <f t="shared" si="1"/>
        <v>44.416666666666664</v>
      </c>
      <c r="K47" s="285">
        <f t="shared" si="2"/>
        <v>1.1961400359066428</v>
      </c>
      <c r="L47" s="286">
        <v>7</v>
      </c>
      <c r="N47" s="202"/>
      <c r="O47" s="202"/>
    </row>
    <row r="48" spans="1:15" x14ac:dyDescent="0.25">
      <c r="A48" s="269" t="s">
        <v>23</v>
      </c>
      <c r="B48" s="256"/>
      <c r="C48" s="221" t="s">
        <v>6</v>
      </c>
      <c r="D48" s="240">
        <v>32.46</v>
      </c>
      <c r="E48" s="242">
        <v>32</v>
      </c>
      <c r="F48" s="242">
        <v>46</v>
      </c>
      <c r="G48" s="236">
        <f t="shared" si="0"/>
        <v>32.766666666666666</v>
      </c>
      <c r="H48" s="254"/>
      <c r="I48" s="255"/>
      <c r="J48" s="265">
        <f t="shared" si="1"/>
        <v>0</v>
      </c>
      <c r="K48" s="285">
        <f t="shared" si="2"/>
        <v>0</v>
      </c>
      <c r="L48" s="286"/>
      <c r="N48" s="202"/>
      <c r="O48" s="202"/>
    </row>
    <row r="49" spans="1:15" x14ac:dyDescent="0.25">
      <c r="A49" s="269" t="s">
        <v>19</v>
      </c>
      <c r="B49" s="256" t="s">
        <v>4</v>
      </c>
      <c r="C49" s="221" t="s">
        <v>6</v>
      </c>
      <c r="D49" s="240"/>
      <c r="E49" s="242"/>
      <c r="F49" s="242"/>
      <c r="G49" s="236">
        <f t="shared" si="0"/>
        <v>0</v>
      </c>
      <c r="H49" s="254"/>
      <c r="I49" s="255"/>
      <c r="J49" s="265">
        <f t="shared" si="1"/>
        <v>0</v>
      </c>
      <c r="K49" s="285" t="e">
        <f t="shared" si="2"/>
        <v>#DIV/0!</v>
      </c>
      <c r="L49" s="286"/>
      <c r="N49" s="202"/>
      <c r="O49" s="202"/>
    </row>
    <row r="50" spans="1:15" x14ac:dyDescent="0.25">
      <c r="A50" s="269" t="s">
        <v>19</v>
      </c>
      <c r="B50" s="256" t="s">
        <v>37</v>
      </c>
      <c r="C50" s="221" t="s">
        <v>6</v>
      </c>
      <c r="D50" s="240"/>
      <c r="E50" s="242"/>
      <c r="F50" s="242"/>
      <c r="G50" s="236">
        <f t="shared" si="0"/>
        <v>0</v>
      </c>
      <c r="H50" s="254"/>
      <c r="I50" s="255"/>
      <c r="J50" s="265">
        <f t="shared" si="1"/>
        <v>0</v>
      </c>
      <c r="K50" s="285" t="e">
        <f t="shared" si="2"/>
        <v>#DIV/0!</v>
      </c>
      <c r="L50" s="286"/>
      <c r="N50" s="202"/>
      <c r="O50" s="202"/>
    </row>
    <row r="51" spans="1:15" x14ac:dyDescent="0.25">
      <c r="A51" s="269" t="s">
        <v>25</v>
      </c>
      <c r="B51" s="256"/>
      <c r="C51" s="221" t="s">
        <v>6</v>
      </c>
      <c r="D51" s="240">
        <v>39.51</v>
      </c>
      <c r="E51" s="242">
        <v>39</v>
      </c>
      <c r="F51" s="242">
        <v>51</v>
      </c>
      <c r="G51" s="236">
        <f t="shared" si="0"/>
        <v>39.85</v>
      </c>
      <c r="H51" s="274"/>
      <c r="I51" s="264"/>
      <c r="J51" s="265">
        <f t="shared" si="1"/>
        <v>0</v>
      </c>
      <c r="K51" s="285">
        <f t="shared" si="2"/>
        <v>0</v>
      </c>
      <c r="L51" s="286"/>
      <c r="O51" s="202"/>
    </row>
    <row r="52" spans="1:15" x14ac:dyDescent="0.25">
      <c r="A52" s="269" t="s">
        <v>20</v>
      </c>
      <c r="B52" s="256"/>
      <c r="C52" s="221" t="s">
        <v>6</v>
      </c>
      <c r="D52" s="240">
        <v>38.53</v>
      </c>
      <c r="E52" s="242">
        <v>38</v>
      </c>
      <c r="F52" s="242">
        <v>53</v>
      </c>
      <c r="G52" s="236">
        <f t="shared" si="0"/>
        <v>38.883333333333333</v>
      </c>
      <c r="H52" s="254"/>
      <c r="I52" s="255"/>
      <c r="J52" s="265">
        <f t="shared" si="1"/>
        <v>0</v>
      </c>
      <c r="K52" s="285">
        <f t="shared" si="2"/>
        <v>0</v>
      </c>
      <c r="L52" s="286"/>
      <c r="N52" s="202"/>
      <c r="O52" s="202"/>
    </row>
    <row r="53" spans="1:15" x14ac:dyDescent="0.25">
      <c r="A53" s="269" t="s">
        <v>93</v>
      </c>
      <c r="B53" s="256"/>
      <c r="C53" s="221" t="s">
        <v>6</v>
      </c>
      <c r="D53" s="240">
        <v>33.49</v>
      </c>
      <c r="E53" s="242">
        <v>33</v>
      </c>
      <c r="F53" s="242">
        <v>49</v>
      </c>
      <c r="G53" s="236">
        <f t="shared" si="0"/>
        <v>33.81666666666667</v>
      </c>
      <c r="H53" s="274"/>
      <c r="I53" s="264"/>
      <c r="J53" s="265">
        <f t="shared" si="1"/>
        <v>0</v>
      </c>
      <c r="K53" s="285">
        <f t="shared" si="2"/>
        <v>0</v>
      </c>
      <c r="L53" s="286"/>
      <c r="N53" s="201"/>
      <c r="O53" s="201"/>
    </row>
    <row r="54" spans="1:15" ht="15.75" thickBot="1" x14ac:dyDescent="0.3">
      <c r="A54" s="270" t="s">
        <v>35</v>
      </c>
      <c r="B54" s="271"/>
      <c r="C54" s="225" t="s">
        <v>6</v>
      </c>
      <c r="D54" s="272"/>
      <c r="E54" s="273"/>
      <c r="F54" s="273"/>
      <c r="G54" s="243">
        <f t="shared" si="0"/>
        <v>0</v>
      </c>
      <c r="H54" s="275"/>
      <c r="I54" s="276"/>
      <c r="J54" s="266">
        <f t="shared" si="1"/>
        <v>0</v>
      </c>
      <c r="K54" s="287" t="e">
        <f t="shared" si="2"/>
        <v>#DIV/0!</v>
      </c>
      <c r="L54" s="288"/>
      <c r="N54" s="202"/>
      <c r="O54" s="202"/>
    </row>
    <row r="55" spans="1:15" x14ac:dyDescent="0.25">
      <c r="N55" s="202"/>
      <c r="O55" s="202"/>
    </row>
    <row r="58" spans="1:15" x14ac:dyDescent="0.25">
      <c r="N58" s="202"/>
      <c r="O58" s="202"/>
    </row>
    <row r="60" spans="1:15" x14ac:dyDescent="0.25">
      <c r="N60" s="202"/>
      <c r="O60" s="202"/>
    </row>
    <row r="61" spans="1:15" x14ac:dyDescent="0.25">
      <c r="N61" s="202"/>
      <c r="O61" s="202"/>
    </row>
  </sheetData>
  <autoFilter ref="A2:K54"/>
  <sortState ref="A20:O48">
    <sortCondition ref="A20:A48"/>
    <sortCondition ref="B20:B48"/>
  </sortState>
  <conditionalFormatting sqref="B3:B7">
    <cfRule type="expression" dxfId="3" priority="7" stopIfTrue="1">
      <formula>AND(B3=$AW3,NOT($AW3=0))</formula>
    </cfRule>
  </conditionalFormatting>
  <conditionalFormatting sqref="B8:B10">
    <cfRule type="expression" dxfId="2" priority="6" stopIfTrue="1">
      <formula>AND(B8=$AW8,NOT($AW8=0))</formula>
    </cfRule>
  </conditionalFormatting>
  <conditionalFormatting sqref="B13:B15">
    <cfRule type="expression" dxfId="1" priority="5" stopIfTrue="1">
      <formula>AND(B13=$AW13,NOT($AW13=0))</formula>
    </cfRule>
  </conditionalFormatting>
  <conditionalFormatting sqref="B23:B36 B48:B49">
    <cfRule type="expression" dxfId="0" priority="1" stopIfTrue="1">
      <formula>AND(B23=$AZ23,NOT($AZ23=0))</formula>
    </cfRule>
  </conditionalFormatting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Handicap positions 2017 </vt:lpstr>
      <vt:lpstr>Actual positions 2017</vt:lpstr>
      <vt:lpstr>Handicap working</vt:lpstr>
      <vt:lpstr>Ratio calculator</vt:lpstr>
      <vt:lpstr>Sheet1</vt:lpstr>
      <vt:lpstr>'Actual positions 2017'!Print_Titles</vt:lpstr>
      <vt:lpstr>'Handicap positions 2017 '!Print_Titles</vt:lpstr>
    </vt:vector>
  </TitlesOfParts>
  <Company>Noel-Baker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Birch</dc:creator>
  <cp:lastModifiedBy>John Birch</cp:lastModifiedBy>
  <cp:lastPrinted>2017-02-07T10:43:21Z</cp:lastPrinted>
  <dcterms:created xsi:type="dcterms:W3CDTF">2013-08-10T21:36:33Z</dcterms:created>
  <dcterms:modified xsi:type="dcterms:W3CDTF">2017-02-12T19:49:46Z</dcterms:modified>
</cp:coreProperties>
</file>